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65" windowHeight="7275" activeTab="0"/>
  </bookViews>
  <sheets>
    <sheet name="титул" sheetId="1" r:id="rId1"/>
    <sheet name="навчальний план" sheetId="2" r:id="rId2"/>
    <sheet name="компетентності" sheetId="3" r:id="rId3"/>
  </sheets>
  <definedNames>
    <definedName name="_xlnm._FilterDatabase">'навчальний план'!$M$1:$M$144</definedName>
    <definedName name="_xlnm.Print_Area">'навчальний план'!$A$1:$S$141</definedName>
    <definedName name="_xlnm.Print_Area_1">'титул'!$A$1:$BA$34</definedName>
    <definedName name="_xlnm.Print_Titles">'навчальний план'!$3:$8</definedName>
    <definedName name="_xlnm._FilterDatabase" localSheetId="2" hidden="1">'компетентності'!$A$2:$C$144</definedName>
    <definedName name="_xlnm.Print_Titles" localSheetId="1">'навчальний план'!$3:$8</definedName>
    <definedName name="_xlnm.Print_Area" localSheetId="1">'навчальний план'!$A$1:$S$141</definedName>
    <definedName name="_xlnm.Print_Area" localSheetId="0">'титул'!$A$1:$BA$34</definedName>
  </definedNames>
  <calcPr fullCalcOnLoad="1"/>
</workbook>
</file>

<file path=xl/comments2.xml><?xml version="1.0" encoding="utf-8"?>
<comments xmlns="http://schemas.openxmlformats.org/spreadsheetml/2006/main">
  <authors>
    <author>irina</author>
  </authors>
  <commentList>
    <comment ref="J12" authorId="0">
      <text>
        <r>
          <rPr>
            <b/>
            <sz val="10"/>
            <rFont val="Tahoma"/>
            <family val="2"/>
          </rPr>
          <t>поменяли с философией</t>
        </r>
        <r>
          <rPr>
            <sz val="10"/>
            <rFont val="Tahoma"/>
            <family val="2"/>
          </rPr>
          <t xml:space="preserve">
</t>
        </r>
      </text>
    </comment>
    <comment ref="L15" authorId="0">
      <text>
        <r>
          <rPr>
            <b/>
            <sz val="10"/>
            <rFont val="Tahoma"/>
            <family val="2"/>
          </rPr>
          <t>поменяли с укр мовою</t>
        </r>
      </text>
    </comment>
    <comment ref="P43" authorId="0">
      <text>
        <r>
          <rPr>
            <b/>
            <sz val="10"/>
            <rFont val="Tahoma"/>
            <family val="2"/>
          </rPr>
          <t>поменяли 
со страхованием</t>
        </r>
        <r>
          <rPr>
            <sz val="10"/>
            <rFont val="Tahoma"/>
            <family val="2"/>
          </rPr>
          <t xml:space="preserve">
</t>
        </r>
      </text>
    </comment>
    <comment ref="O44" authorId="0">
      <text>
        <r>
          <rPr>
            <b/>
            <sz val="10"/>
            <rFont val="Tahoma"/>
            <family val="2"/>
          </rPr>
          <t>поменяли 
с менеджиентом</t>
        </r>
        <r>
          <rPr>
            <sz val="10"/>
            <rFont val="Tahoma"/>
            <family val="2"/>
          </rPr>
          <t xml:space="preserve">
</t>
        </r>
      </text>
    </comment>
  </commentList>
</comments>
</file>

<file path=xl/sharedStrings.xml><?xml version="1.0" encoding="utf-8"?>
<sst xmlns="http://schemas.openxmlformats.org/spreadsheetml/2006/main" count="909" uniqueCount="496">
  <si>
    <t>МІНІСТЕРСТВО ОСВІТИ І НАУКИ УКРАЇНИ</t>
  </si>
  <si>
    <t>бакалаврів</t>
  </si>
  <si>
    <t>ХАРКІВСЬКИЙ НАЦІОНАЛЬНИЙ ЕКОНОМІЧНИЙ УНІВЕРСИТЕТ ІМЕНІ СЕМЕНА КУЗНЕЦЯ</t>
  </si>
  <si>
    <t>Н А В Ч А Л Ь Н И Й    П Л А Н</t>
  </si>
  <si>
    <t xml:space="preserve">Форма навчання:  </t>
  </si>
  <si>
    <t>денна</t>
  </si>
  <si>
    <t>Строк навчання:</t>
  </si>
  <si>
    <t>кваліфікації :</t>
  </si>
  <si>
    <t>на основі:</t>
  </si>
  <si>
    <t>І. ГРАФІК НАВЧАЛЬНОГО ПРОЦЕСУ</t>
  </si>
  <si>
    <t>Курс</t>
  </si>
  <si>
    <t>Вересень</t>
  </si>
  <si>
    <t>Жовтень</t>
  </si>
  <si>
    <t>Листопад</t>
  </si>
  <si>
    <t>Грудень</t>
  </si>
  <si>
    <t>Січень</t>
  </si>
  <si>
    <t>Лютий</t>
  </si>
  <si>
    <t>Березень</t>
  </si>
  <si>
    <t>Квітень</t>
  </si>
  <si>
    <t>Травень</t>
  </si>
  <si>
    <t>Червень</t>
  </si>
  <si>
    <t>Липень</t>
  </si>
  <si>
    <t>Серпень</t>
  </si>
  <si>
    <t>І</t>
  </si>
  <si>
    <t>НП</t>
  </si>
  <si>
    <t>К</t>
  </si>
  <si>
    <t>С</t>
  </si>
  <si>
    <r>
      <t>Т</t>
    </r>
    <r>
      <rPr>
        <b/>
        <sz val="5"/>
        <rFont val="Times New Roman"/>
        <family val="1"/>
      </rPr>
      <t>БЖ</t>
    </r>
  </si>
  <si>
    <t>ІІ</t>
  </si>
  <si>
    <t>ОП</t>
  </si>
  <si>
    <t>ІІІ</t>
  </si>
  <si>
    <t>ВП</t>
  </si>
  <si>
    <t>ІV</t>
  </si>
  <si>
    <t>Тк</t>
  </si>
  <si>
    <t>НДП</t>
  </si>
  <si>
    <t>ДЕ</t>
  </si>
  <si>
    <r>
      <t>Т</t>
    </r>
    <r>
      <rPr>
        <sz val="5"/>
        <color indexed="8"/>
        <rFont val="Times New Roman"/>
        <family val="1"/>
      </rPr>
      <t>ОП</t>
    </r>
  </si>
  <si>
    <t>ПП</t>
  </si>
  <si>
    <t>Д</t>
  </si>
  <si>
    <t>ДР</t>
  </si>
  <si>
    <t>Позначення:</t>
  </si>
  <si>
    <t xml:space="preserve"> - теоретичне навчання;</t>
  </si>
  <si>
    <t xml:space="preserve">  - екзаменаційна сесія;</t>
  </si>
  <si>
    <t xml:space="preserve"> - канікули;</t>
  </si>
  <si>
    <t xml:space="preserve"> - виконання дипломної роботи</t>
  </si>
  <si>
    <t>ІІ. ЗВЕДЕНІ ДАНІ ПРО БЮДЖЕТ ЧАСУ, тижні</t>
  </si>
  <si>
    <t>ІІІ. ПРАКТИКА</t>
  </si>
  <si>
    <t>ІV. ДЕРЖАВНА АТЕСТАЦІЯ</t>
  </si>
  <si>
    <t>Теоретичне навчання</t>
  </si>
  <si>
    <t>Екзаменаційна сесія</t>
  </si>
  <si>
    <t>Практика</t>
  </si>
  <si>
    <t>Державна атестація</t>
  </si>
  <si>
    <t>Виконання дипломної роботи</t>
  </si>
  <si>
    <t>Канікули</t>
  </si>
  <si>
    <t>Разом</t>
  </si>
  <si>
    <t>Назва практики</t>
  </si>
  <si>
    <t>Семестр</t>
  </si>
  <si>
    <t>Тиждні</t>
  </si>
  <si>
    <r>
      <t xml:space="preserve">Форма державної атестації                                                                                                                                                  </t>
    </r>
    <r>
      <rPr>
        <sz val="8"/>
        <rFont val="Times New Roman"/>
        <family val="1"/>
      </rPr>
      <t xml:space="preserve">(державний екзамен, дипломна робота (проект)) </t>
    </r>
  </si>
  <si>
    <t xml:space="preserve">Навчальна практика </t>
  </si>
  <si>
    <t>Державний екзамен з іноземної мови</t>
  </si>
  <si>
    <t>Ознайомлювальна практика</t>
  </si>
  <si>
    <t>Захист дипломної роботи</t>
  </si>
  <si>
    <r>
      <t xml:space="preserve">Тренінг-курс </t>
    </r>
    <r>
      <rPr>
        <sz val="9"/>
        <rFont val="Times New Roman"/>
        <family val="1"/>
      </rPr>
      <t>«Безпека життєдіяльності»</t>
    </r>
  </si>
  <si>
    <r>
      <t>Т</t>
    </r>
    <r>
      <rPr>
        <b/>
        <sz val="5"/>
        <rFont val="Times New Roman"/>
        <family val="1"/>
      </rPr>
      <t>ОП</t>
    </r>
  </si>
  <si>
    <r>
      <t xml:space="preserve">Тренінг-курс </t>
    </r>
    <r>
      <rPr>
        <sz val="9"/>
        <rFont val="Times New Roman"/>
        <family val="1"/>
      </rPr>
      <t>«Основи охорони праці»</t>
    </r>
  </si>
  <si>
    <t>Виробнича практика</t>
  </si>
  <si>
    <r>
      <t>Т</t>
    </r>
    <r>
      <rPr>
        <b/>
        <sz val="8"/>
        <rFont val="Times New Roman"/>
        <family val="1"/>
      </rPr>
      <t>к</t>
    </r>
  </si>
  <si>
    <t xml:space="preserve">Комплексний тренінг  </t>
  </si>
  <si>
    <t xml:space="preserve">Науково-дослідна практика </t>
  </si>
  <si>
    <t>Переддипломна практика</t>
  </si>
  <si>
    <t>V. ПЛАН НАВЧАЛЬНОГО ПРОЦЕСУ</t>
  </si>
  <si>
    <t>Шифр дисципліни</t>
  </si>
  <si>
    <t>НАЗВА НАВЧАЛЬНОЇ ДИСЦИПЛІНИ</t>
  </si>
  <si>
    <t>Кількість кредитів ECTS</t>
  </si>
  <si>
    <t>Кількість годин</t>
  </si>
  <si>
    <t>Розподіл кредитів ECTS за курсами і семестрами</t>
  </si>
  <si>
    <t>ФОРМА підсумкового контролю</t>
  </si>
  <si>
    <t>КАФЕДРА</t>
  </si>
  <si>
    <t>Загальний обсяг</t>
  </si>
  <si>
    <t>Аудиторних</t>
  </si>
  <si>
    <t>Самостійна робота</t>
  </si>
  <si>
    <t>І курс</t>
  </si>
  <si>
    <t>ІІ курс</t>
  </si>
  <si>
    <t>ІІІ курс</t>
  </si>
  <si>
    <t>ІV курс</t>
  </si>
  <si>
    <t>Всього</t>
  </si>
  <si>
    <t>у тому числі:</t>
  </si>
  <si>
    <t>С е м е с т р и</t>
  </si>
  <si>
    <t>лекції</t>
  </si>
  <si>
    <t>лабора-торні</t>
  </si>
  <si>
    <t>практичні</t>
  </si>
  <si>
    <t>Кількість тижнів в семестрі</t>
  </si>
  <si>
    <t xml:space="preserve">ЗАГАЛЬНИЙ ЦИКЛ </t>
  </si>
  <si>
    <t>БАЗОВІ НАВЧАЛЬНІ ДИСЦИПЛІНИ</t>
  </si>
  <si>
    <t>ЗЦ 1.1</t>
  </si>
  <si>
    <t>УКРАЇНСЬКА МОВА (за професійним спрямуванням)</t>
  </si>
  <si>
    <t xml:space="preserve"> </t>
  </si>
  <si>
    <t>Екзамен</t>
  </si>
  <si>
    <t>УКМП</t>
  </si>
  <si>
    <t>ЗЦ 1.2</t>
  </si>
  <si>
    <t>ІНОЗЕМНА МОВА</t>
  </si>
  <si>
    <t>Залік, Екзамен</t>
  </si>
  <si>
    <t>ІМ</t>
  </si>
  <si>
    <t>ЗЦ 1.3</t>
  </si>
  <si>
    <t>СОЦІАЛЬНА ТА ЕКОНОМІЧНА ІСТОРІЯ УКРАЇНИ</t>
  </si>
  <si>
    <t>ЗЦ 1.4</t>
  </si>
  <si>
    <t>ФІЛОСОФІЯ</t>
  </si>
  <si>
    <t>ФП</t>
  </si>
  <si>
    <t>ВСЬОГО БАЗОВІ НАВЧАЛЬНІ ДИСЦИПЛІНИ</t>
  </si>
  <si>
    <t xml:space="preserve">ВИБІРКОВІ НАВЧАЛЬНІ ДИСЦИПЛІНИ </t>
  </si>
  <si>
    <t xml:space="preserve">Вибір навчальних дисциплін здійснюється із загальноуніверситетського пулу </t>
  </si>
  <si>
    <t>ЗЦ 2.1</t>
  </si>
  <si>
    <t>НАВЧАЛЬНА ДИСЦИПЛІНА СОЦІАЛЬНО-ПСИХОЛОГІЧНОГО СПРЯМУВАННЯ</t>
  </si>
  <si>
    <t>Залік</t>
  </si>
  <si>
    <t>ЗЦ 2.2</t>
  </si>
  <si>
    <t>НАВЧАЛЬНА ДИСЦИПЛІНА ТЕХНОЛОГІЧНОГО СПРЯМУВАННЯ</t>
  </si>
  <si>
    <t>ЗЦ 2.3</t>
  </si>
  <si>
    <t>НАВЧАЛЬНА ДИСЦИПЛІНА ПРАВОВОГО СПРЯМУВАННЯ</t>
  </si>
  <si>
    <t>ВСЬОГО ВИБІРКОВІ НАВЧАЛЬНІ ДИСЦИПЛІНИ</t>
  </si>
  <si>
    <t xml:space="preserve">ВСЬОГО ЗАГАЛЬНИЙ ЦИКЛ </t>
  </si>
  <si>
    <t xml:space="preserve">ПРОФЕСІЙНИЙ ЦИКЛ </t>
  </si>
  <si>
    <t>ПЦ 1</t>
  </si>
  <si>
    <t>ВМ</t>
  </si>
  <si>
    <t>ПЦ 2</t>
  </si>
  <si>
    <t>ПЦ 3</t>
  </si>
  <si>
    <t>ІНФОРМАТИКА</t>
  </si>
  <si>
    <t>ІКТ</t>
  </si>
  <si>
    <t>ПЦ 4</t>
  </si>
  <si>
    <t>ТЕОРІЯ ЙМОВІРНОСТІ ТА МАТЕМАТИЧНА СТАТИСТИКА</t>
  </si>
  <si>
    <t>ПЦ 5</t>
  </si>
  <si>
    <t>СТАТИСТИКА</t>
  </si>
  <si>
    <t>СЕП</t>
  </si>
  <si>
    <t>ПЦ 6</t>
  </si>
  <si>
    <t>ЕКОНОМЕТРИКА</t>
  </si>
  <si>
    <t>ЕК</t>
  </si>
  <si>
    <t>ПЦ 7</t>
  </si>
  <si>
    <t>ПЕ</t>
  </si>
  <si>
    <t>ПЦ 8</t>
  </si>
  <si>
    <t>ПЦ 9</t>
  </si>
  <si>
    <t>ПЦ 10</t>
  </si>
  <si>
    <t>ПА</t>
  </si>
  <si>
    <t>ПЦ 11</t>
  </si>
  <si>
    <t>ЕКОНОМІКА ПІДПРИЄМСТВА</t>
  </si>
  <si>
    <t>ЕП</t>
  </si>
  <si>
    <t>ПЦ 13</t>
  </si>
  <si>
    <t>БС</t>
  </si>
  <si>
    <t>ПЦ 14</t>
  </si>
  <si>
    <t>ФН</t>
  </si>
  <si>
    <t>ПЦ 15</t>
  </si>
  <si>
    <t>БУХГАЛТЕРСЬКИЙ ОБЛІК</t>
  </si>
  <si>
    <t>БО</t>
  </si>
  <si>
    <t>ПЦ 16</t>
  </si>
  <si>
    <t>МЕНЕДЖМЕНТ</t>
  </si>
  <si>
    <t>ПЦ 17</t>
  </si>
  <si>
    <t>ПЦ 18</t>
  </si>
  <si>
    <t>Курсова робота</t>
  </si>
  <si>
    <t>ФІНАНСИ ПІДПРИЄМСТВ</t>
  </si>
  <si>
    <t>УФП</t>
  </si>
  <si>
    <t>СТРАХУВАННЯ</t>
  </si>
  <si>
    <t>МНР 1</t>
  </si>
  <si>
    <t>МНР 2</t>
  </si>
  <si>
    <t>МНР 3</t>
  </si>
  <si>
    <t>МНР 4</t>
  </si>
  <si>
    <r>
      <t>МЕЙДЖОР</t>
    </r>
    <r>
      <rPr>
        <b/>
        <sz val="16"/>
        <color indexed="30"/>
        <rFont val="Times New Roman"/>
        <family val="1"/>
      </rPr>
      <t xml:space="preserve"> «Банківська справа» </t>
    </r>
  </si>
  <si>
    <t>СТАТИСТИКА БАНКІВСЬКИХ ПРОЦЕСІВ</t>
  </si>
  <si>
    <t>АНАЛІЗ БАНКІВСЬКОЇ ДІЯЛЬНОСТІ</t>
  </si>
  <si>
    <t>ЦЕНТРАЛЬНИЙ БАНК І ГРОШОВО-КРЕДИТНА СИСТЕМА</t>
  </si>
  <si>
    <t>ФІНАНСОВИЙ ОБЛІК У БАНКАХ</t>
  </si>
  <si>
    <t>БЕЗПЕКА БАНКІВСЬКОГО БІЗНЕСУ</t>
  </si>
  <si>
    <t xml:space="preserve">ВСЬОГО ПРОФЕСІЙНИЙ ЦИКЛ </t>
  </si>
  <si>
    <t>ЦИКЛ ПРАКТИЧНОЇ ПІДГОТОВКИ</t>
  </si>
  <si>
    <t>ПП 1</t>
  </si>
  <si>
    <t>НАВЧАЛЬНА ПРАКТИКА «Університетська освіта»</t>
  </si>
  <si>
    <t>ПП 2</t>
  </si>
  <si>
    <t>ОЗНАЙОМЛЮВАЛЬНА ПРАКТИКА</t>
  </si>
  <si>
    <t>ЗВІТ</t>
  </si>
  <si>
    <t>ПП 3</t>
  </si>
  <si>
    <t>ТРЕНІНГ-КУРС «Безпека життєдіяльності»</t>
  </si>
  <si>
    <t>БЖД</t>
  </si>
  <si>
    <t>ПП 4</t>
  </si>
  <si>
    <t>ТРЕНІНГ-КУРС «Основи охорони праці»</t>
  </si>
  <si>
    <t>ПП 5</t>
  </si>
  <si>
    <t>ВИРОБНИЧА ПРАКТИКА</t>
  </si>
  <si>
    <t>ПП 6</t>
  </si>
  <si>
    <t>КОМПЛЕКСНИЙ ТРЕНІНГ</t>
  </si>
  <si>
    <t>ПП 7</t>
  </si>
  <si>
    <t xml:space="preserve">НАУКОВО-ДОСЛІДНА ПРАКТИКА </t>
  </si>
  <si>
    <t xml:space="preserve">ЗВІТ                       </t>
  </si>
  <si>
    <t>ПП 8</t>
  </si>
  <si>
    <t>ПЕРЕДДИПЛОМНА ПРАКТИКА</t>
  </si>
  <si>
    <t>ВСЬОГО ПРАКТИЧНА ПІДГОТОВКА</t>
  </si>
  <si>
    <t>ДЕРЖАВНА АТЕСТАЦІЯ</t>
  </si>
  <si>
    <t>ДА 1</t>
  </si>
  <si>
    <t>ДЕРЖАВНИЙ ЕКЗАМЕН З ІНОЗЕМНОЇ МОВИ</t>
  </si>
  <si>
    <t>ДА 2</t>
  </si>
  <si>
    <t>ПІДГОТОВКА ТА ЗАХИСТ ДИПЛОМНОЇ РОБОТИ</t>
  </si>
  <si>
    <t>Дипломна робота</t>
  </si>
  <si>
    <t>ВСЬОГО ДЕРЖАВНА АТЕСТАЦІЯ</t>
  </si>
  <si>
    <t xml:space="preserve">ЗАГАЛЬНА КІЛЬКІСТЬ </t>
  </si>
  <si>
    <t>Кількість аудиторних годин на тиждень</t>
  </si>
  <si>
    <t>Кількість екзаменів</t>
  </si>
  <si>
    <t>Кількість заліків</t>
  </si>
  <si>
    <t>Кількість курсових робіт</t>
  </si>
  <si>
    <t>Кількість звітів з практичної підготовки</t>
  </si>
  <si>
    <t xml:space="preserve">Заступник керівника навчального відділу </t>
  </si>
  <si>
    <t>МБ</t>
  </si>
  <si>
    <t>07 «УПРАВЛІННЯ ТА АДМІНІСТРУВАННЯ»</t>
  </si>
  <si>
    <t>за спеціальністю :</t>
  </si>
  <si>
    <t xml:space="preserve">072 "Фінанси, банківська справа та страхування" </t>
  </si>
  <si>
    <t>бакалавр з фінансів, банківської справи та страхування</t>
  </si>
  <si>
    <t>3 ріки 10 місяців</t>
  </si>
  <si>
    <t>середньої освіти</t>
  </si>
  <si>
    <t>ПЦ 12</t>
  </si>
  <si>
    <t>ЕКОНОМІКА УКРАЇНИ</t>
  </si>
  <si>
    <t>ГРОШІ І КРЕДИТ</t>
  </si>
  <si>
    <t>Ф.1</t>
  </si>
  <si>
    <t>Ф.2</t>
  </si>
  <si>
    <t>Ф.3</t>
  </si>
  <si>
    <t>Ф.4</t>
  </si>
  <si>
    <t>Ф.5</t>
  </si>
  <si>
    <t>Ф.6</t>
  </si>
  <si>
    <t>Ф.7</t>
  </si>
  <si>
    <t>Ф.8</t>
  </si>
  <si>
    <t>Ф.9</t>
  </si>
  <si>
    <t>Ф.10</t>
  </si>
  <si>
    <t>Ф.11</t>
  </si>
  <si>
    <t>Ф.12</t>
  </si>
  <si>
    <t>Ф.13</t>
  </si>
  <si>
    <t>Ф.14</t>
  </si>
  <si>
    <t>Ф.15</t>
  </si>
  <si>
    <t xml:space="preserve">ІНВЕСТУВАННЯ </t>
  </si>
  <si>
    <t xml:space="preserve">БЮДЖЕТНА СИСТЕМА </t>
  </si>
  <si>
    <t xml:space="preserve">ФІНАНСОВИЙ РИНОК </t>
  </si>
  <si>
    <t xml:space="preserve">ФІНАНСОВА БЕЗПЕКА ПІДПРИЄМСТВА </t>
  </si>
  <si>
    <t xml:space="preserve">ФІНАНСОВИЙ АНАЛІЗ </t>
  </si>
  <si>
    <r>
      <t>КУРСОВА РОБОТА (</t>
    </r>
    <r>
      <rPr>
        <b/>
        <i/>
        <sz val="12"/>
        <color indexed="8"/>
        <rFont val="Times New Roman"/>
        <family val="1"/>
      </rPr>
      <t>ФІНАНСОВИЙ АНАЛІЗ</t>
    </r>
    <r>
      <rPr>
        <b/>
        <sz val="12"/>
        <color indexed="8"/>
        <rFont val="Times New Roman"/>
        <family val="1"/>
      </rPr>
      <t>)</t>
    </r>
  </si>
  <si>
    <t xml:space="preserve">ОСНОВИ НАУКОВИХ ДОСЛІДЖЕНЬ </t>
  </si>
  <si>
    <t xml:space="preserve">ФІНАНСОВИЙ ІНЖИНІРИНГ </t>
  </si>
  <si>
    <t xml:space="preserve">ІНФОРМАЦІЙНО-КОМУНІКАЦІЙНЕ ЗАБЕЗПЕЧЕННЯ </t>
  </si>
  <si>
    <t>ФІНАНСОВА МАТЕМАТИКА</t>
  </si>
  <si>
    <t>ПРОФЕСІЙНА ІНОЗЕМНА МОВА</t>
  </si>
  <si>
    <t>ВСЬОГО ЗА МЕЙДЖОРОМ</t>
  </si>
  <si>
    <t>БС.1</t>
  </si>
  <si>
    <t>БС.2</t>
  </si>
  <si>
    <t>БС.3</t>
  </si>
  <si>
    <t>БС.4</t>
  </si>
  <si>
    <t>БС.5</t>
  </si>
  <si>
    <t>БС.6</t>
  </si>
  <si>
    <t>БС.7</t>
  </si>
  <si>
    <t>БС.8</t>
  </si>
  <si>
    <t>БС.9</t>
  </si>
  <si>
    <t>БС.10</t>
  </si>
  <si>
    <t>БС.11</t>
  </si>
  <si>
    <t>БС.12</t>
  </si>
  <si>
    <t>БС.13</t>
  </si>
  <si>
    <t>БС.14</t>
  </si>
  <si>
    <t>БС.15</t>
  </si>
  <si>
    <t>ІНФОРМАЦІЙНІ СИСТЕМИ ТА ТЕХНОЛОГІЇ В БАНКІВСЬКІЙ СФЕРІ</t>
  </si>
  <si>
    <t>ФІНАНСИ</t>
  </si>
  <si>
    <t>КУРСОВА РОБОТА ЗА СПЕЦІАЛІЗАЦІЄЮ</t>
  </si>
  <si>
    <t>ІНВЕСТИЦІЙНЕ КРЕДИТУВАННЯ</t>
  </si>
  <si>
    <t>ОПЕРАЦІЇ БАНКІВ З ЦІННИМИ ПАПЕРАМИ</t>
  </si>
  <si>
    <t>БС.16</t>
  </si>
  <si>
    <t xml:space="preserve">МАЙНОР </t>
  </si>
  <si>
    <t>МАЙНОР</t>
  </si>
  <si>
    <t>ФІМ</t>
  </si>
  <si>
    <t>ФІН</t>
  </si>
  <si>
    <t>ФН, БС</t>
  </si>
  <si>
    <t>ОСНОВИ ФІНАНСОВОЇ ГРАМОТНОСТІ</t>
  </si>
  <si>
    <t>ФН, БС, УФП</t>
  </si>
  <si>
    <t>Проректор з науково-педагогічної роботи _________________________________________М. В. Афанасьєв</t>
  </si>
  <si>
    <r>
      <t xml:space="preserve">(керівник розвитку освітніх програм) </t>
    </r>
    <r>
      <rPr>
        <b/>
        <sz val="14"/>
        <rFont val="Times New Roman"/>
        <family val="1"/>
      </rPr>
      <t>_______________________________________________А. М. Чумак</t>
    </r>
  </si>
  <si>
    <t>ПОЛІТЕКОНОМІЯ</t>
  </si>
  <si>
    <t>БАНКІВСЬКА СПРАВА</t>
  </si>
  <si>
    <t>ФІНАНСОВИЙ МАРКЕТИНГ</t>
  </si>
  <si>
    <t>МІЖНАРОДНІ ФІНАНСИ</t>
  </si>
  <si>
    <t>ВАЛЮТНЕ РЕГУЛЮВАННЯ</t>
  </si>
  <si>
    <t>БАНКІВСЬКІ ОПЕРАЦІЇ</t>
  </si>
  <si>
    <t>МАКРО- ТА МІКРОЕКОНОМІКА</t>
  </si>
  <si>
    <t>V. ПЕРЕЛІК КОМПЕТЕНТНОСТЕЙ, ЯКІ НАБУВАЄ СТУДЕНТ</t>
  </si>
  <si>
    <t>Шифр компетентності</t>
  </si>
  <si>
    <t>Назва компетентності</t>
  </si>
  <si>
    <t>Дисципліна, яка формує компетентність</t>
  </si>
  <si>
    <t>Гроші і кредит</t>
  </si>
  <si>
    <t>СК1, СК2, СК9</t>
  </si>
  <si>
    <t>Розуміння та здатність до критичного осмислення концептуальних основ економічної теорії, які стосуються фінансів, банківської справи та страхування й узагальнюють засади й закономірності функціонування та розвитку фінансових систем; 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 здатність формувати та реалізовувати комунікації в сфері фінансів, банківської справи та страхування</t>
  </si>
  <si>
    <t>Банківська справа</t>
  </si>
  <si>
    <t>СК1, СК2, СК3, СК17</t>
  </si>
  <si>
    <t>Розуміння та здатність до критичного осмислення концептуальних основ економічної теорії, які стосуються фінансів, банківської справи та страхування й узагальнюють засади й закономірності функціонування та розвитку фінансових систем; 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 здатність використовувати теоретичний та методичний інструментарій фінансової, економічної, математичної, статистичної, правової та інших наук для діагностики стану фінансових систем; здатність надавати банківські, страхові, брокерські та інші фінансові послуги, включаючи організацію обслуговування клієнтів в процесі споживання фінансових послуг</t>
  </si>
  <si>
    <t>Банківські операції</t>
  </si>
  <si>
    <t>СК4, СК6, СК8</t>
  </si>
  <si>
    <t>Здатність використовувати базові знання і практичні навички у сфері монетарного, фіскального регулювання та регулювання фінансового ринку; здатність оцінювати та аналізувати фінансові показники на макро- та мезо- економічному рівні; здатність виконувати контрольні функції у сфері фінансів, банківської справи та страхування</t>
  </si>
  <si>
    <t>Валютне регулювання</t>
  </si>
  <si>
    <t>СК5, СК7, СК10</t>
  </si>
  <si>
    <t xml:space="preserve">Здатність застосовувати сучасне інформаційне та програмне забезпечення, володіти інформаційними технологіями у сфері фінансів, банківської справи та страхування; здатність складати та аналізувати фінансову звітність, інтерпретувати та використовувати фінансову та пов’язану з нею інформацію; здатність обґрунтовувати, приймати професійні рішення в сфері фінансів, банківської справи та страхування та брати відповідальність за них </t>
  </si>
  <si>
    <t>Інформаційні системи та технології в банківській сфері</t>
  </si>
  <si>
    <t xml:space="preserve">ЗК3, ЗК5, ЗК8, СК6 </t>
  </si>
  <si>
    <t>Здатність до застосовування загальнонаукових та фундаментальних знань, розуміння предметної області і професії; навички використання інформаційних і комунікаційних технологій; здатність самостійного проведення досліджень на відповідному рівні; здатність оцінювати та аналізувати фінансові показники на макро- та мезо- економічному рівні</t>
  </si>
  <si>
    <t>Основи фінансової грамотності</t>
  </si>
  <si>
    <t>ЗК6, СК6, СК7, СК10</t>
  </si>
  <si>
    <t xml:space="preserve">Здатність до пошуку, оброблення та аналізу інформації з різних джерел; здатність оцінювати та аналізувати фінансові показники на макро- та мезо- економічному рівні; здатність складати та аналізувати фінансову звітність, інтерпретувати та використовувати фінансову та пов’язану з нею інформацію;  здатність обґрунтовувати, приймати професійні рішення в сфері фінансів, банківської справи та страхування та брати відповідальність за них </t>
  </si>
  <si>
    <t>Статистика банківських процесів</t>
  </si>
  <si>
    <t>ЗК6, СК7, СК 10, СК16</t>
  </si>
  <si>
    <t>Здатність до пошуку, оброблення та аналізу інформації з різних джерел; здатність складати та аналізувати фінансову звітність, інтерпретувати та використовувати фінансову та пов’язану з нею інформацію; здатність обґрунтовувати, приймати професійні рішення в сфері фінансів, банківської справи та страхування та брати відповідальність за них; здатність до впорядкування облікової інформації, формування, читання та використання фінансової звітності для виконання аналітичних процедур, проведення розрахунків та здійснення інтерпретації коефіцієнтів та інших показників, що характеризують параметри грошових потоків та фінансовий стан суб’єктів господарювання, формування аналітичних висновків</t>
  </si>
  <si>
    <t>Аналіз банківської діяльності</t>
  </si>
  <si>
    <t>СК2, СК4, СК7, СК8</t>
  </si>
  <si>
    <t>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 здатність використовувати базові знання і практичні навички у сфері монетарного, фіскального регулювання та регулювання фінансового ринку; здатність виконувати контрольні функції у сфері фінансів, банківської справи та страхування</t>
  </si>
  <si>
    <t>Центральний банк і грошово-кредитна система</t>
  </si>
  <si>
    <t>ЗК2, ЗК8, СК10, СК14</t>
  </si>
  <si>
    <t>Здатність застосовувати знання у практичних ситуаціях; здатність виконувати контрольні функції у сфері фінансів, банківської справи та страхування; здатність обґрунтовувати, приймати професійні рішення в сфері фінансів, банківської справи та страхування та брати відповідальність за них; здатність оцінювати загрози зовнішнього та внутрішнього середовища суб’єктів господарювання, використовувати сучасні механізми забезпечення їх фінансової безпеки</t>
  </si>
  <si>
    <t>Безпека банківського бізнесу</t>
  </si>
  <si>
    <t>ЗК2, СК16</t>
  </si>
  <si>
    <t>Здатність застосовувати знання у практичних ситуаціях; здатність до впорядкування облікової інформації, формування, читання та використання фінансової звітності для виконання аналітичних процедур, проведення розрахунків та здійснення інтерпретації коефіцієнтів та інших показників, що характеризують параметри грошових потоків та фінансовий стан суб’єктів господарювання, формування аналітичних висновків</t>
  </si>
  <si>
    <t>Фінансовий облік у банках</t>
  </si>
  <si>
    <t>СК10, СК12, СК13, СК17</t>
  </si>
  <si>
    <t>Здатність обґрунтовувати, приймати професійні рішення в сфері фінансів, банківської справи та страхування та брати відповідальність за них; здатність забезпечувати процес формування ефективного використання та оптимального розподілу фінансових ресурсів в умовах їх обмеженості; здатність здійснювати планування, оцінювати, проводити аналіз  інвестиційної діяльності суб’єктів економіки, визначати зміст та специфіку етапів процесу організації інвестиційного кредитування; здатність надавати банківські, страхові, брокерські та інші фінансові послуги, включаючи організацію обслуговування клієнтів в процесі споживання фінансових послуг</t>
  </si>
  <si>
    <t>Інвестиційне кредитування</t>
  </si>
  <si>
    <t>СК12, СК13, СК17</t>
  </si>
  <si>
    <t>Здатність забезпечувати процес формування ефективного використання та оптимального розподілу фінансових ресурсів в умовах їх обмеженості; здатність здійснювати планування, оцінювати, проводити аналіз  інвестиційної діяльності суб’єктів економіки, визначати зміст та специфіку етапів процесу організації інвестиційного кредитування; здатність надавати банківські, страхові, брокерські та інші фінансові послуги, включаючи організацію обслуговування клієнтів в процесі споживання фінансових послуг</t>
  </si>
  <si>
    <t>Операції банків з цінними паперами</t>
  </si>
  <si>
    <t xml:space="preserve">ЗК4. </t>
  </si>
  <si>
    <t>СК9.</t>
  </si>
  <si>
    <t>Здатність здійснювати усну і письмову комунікацію професійного спрямування рідною та іноземною мовами.</t>
  </si>
  <si>
    <t>Здатність формувати та реалізовувати комунікації в сфері фінансів, банківської справи та страхування.</t>
  </si>
  <si>
    <t>Українська мова (за професійним спрямуванням)</t>
  </si>
  <si>
    <r>
      <t>ЗК4.</t>
    </r>
    <r>
      <rPr>
        <sz val="12"/>
        <rFont val="Times New Roman"/>
        <family val="1"/>
      </rPr>
      <t xml:space="preserve"> </t>
    </r>
  </si>
  <si>
    <t>Іноземна мова (за професійним спрямуванням)</t>
  </si>
  <si>
    <t xml:space="preserve">ЗК6. </t>
  </si>
  <si>
    <t>Здатність до пошуку, оброблення та аналізу інформації з різних джерел.</t>
  </si>
  <si>
    <t>Соціальна та економічна історія України</t>
  </si>
  <si>
    <t xml:space="preserve">ЗК1. </t>
  </si>
  <si>
    <t xml:space="preserve">ЗК3. </t>
  </si>
  <si>
    <t xml:space="preserve">ЗК8. </t>
  </si>
  <si>
    <t xml:space="preserve">ЗК10. </t>
  </si>
  <si>
    <t>Здатність до абстрактного мислення, аналізу, синтезу та встановлення взаємозв’язків між явищами та процесами</t>
  </si>
  <si>
    <t>Здатність до застосовування загальнонаукових та фундаментальних знань, розуміння предметної області і професії</t>
  </si>
  <si>
    <t>Здатність до пошуку, оброблення та аналізу інформації з різних джерел</t>
  </si>
  <si>
    <t>Здатність самостійного проведення досліджень на відповідному рівні</t>
  </si>
  <si>
    <t>Здатність до адаптації, креативності, генерування ідей та дій в новій ситуації</t>
  </si>
  <si>
    <t>Філософія</t>
  </si>
  <si>
    <t xml:space="preserve">ЗК3.  </t>
  </si>
  <si>
    <t>Здатність до абстрактного мислення, аналізу, синтезу та встановлення взаємозв’язків між явищами та процесами.</t>
  </si>
  <si>
    <t>Здатність до застосовування загальнонаукових та фундаментальних знань, розуміння предметної області і професії.</t>
  </si>
  <si>
    <t xml:space="preserve">Вища математика </t>
  </si>
  <si>
    <t xml:space="preserve">ЗК5. </t>
  </si>
  <si>
    <t>СК5.</t>
  </si>
  <si>
    <t>Навички використання інформаційних і комунікаційних технологій.</t>
  </si>
  <si>
    <t>Здатність застосовувати сучасне інформаційне та програмне забезпечення, володіти інформаційними технологіями у сфері фінансів, банківської справи та страхування.</t>
  </si>
  <si>
    <t>Інформатика</t>
  </si>
  <si>
    <t>Теорія ймовірності та математична статистика</t>
  </si>
  <si>
    <t xml:space="preserve">ЗК 6. </t>
  </si>
  <si>
    <t>Статистика</t>
  </si>
  <si>
    <t xml:space="preserve">СК3. </t>
  </si>
  <si>
    <t>Здатність використовувати теоретичний та методичний інструментарій фінансової, економічної, математичної, статистичної, правової та інших наук для діагностики стану фінансових систем.</t>
  </si>
  <si>
    <t>Економетрика</t>
  </si>
  <si>
    <t xml:space="preserve">СК6. </t>
  </si>
  <si>
    <t>СК12.</t>
  </si>
  <si>
    <t>Здатність оцінювати та аналізувати фінансові показники на макро- та мезо- економічному рівні</t>
  </si>
  <si>
    <t>Здатність забезпечувати процес формування ефективного використання та оптимального розподілу фінансових ресурсів в умовах їх обмеженості</t>
  </si>
  <si>
    <t>Макроекономіка</t>
  </si>
  <si>
    <t xml:space="preserve">СК6 </t>
  </si>
  <si>
    <t xml:space="preserve">СК12 </t>
  </si>
  <si>
    <t>СК15.</t>
  </si>
  <si>
    <t>Здатність оцінювати ринкову вартість підприємства з використанням існуючих підходів та розробляти рекомендації щодо її максимізації</t>
  </si>
  <si>
    <t>Мікроекономіка</t>
  </si>
  <si>
    <t xml:space="preserve">СК1. </t>
  </si>
  <si>
    <t xml:space="preserve">Здатність оцінювати та аналізувати фінансові показники на макро- та мезо- економічному рівні </t>
  </si>
  <si>
    <r>
      <t>Розуміння та здатність до критичного осмислення концептуальних основ економічної теорії, які стосуються</t>
    </r>
    <r>
      <rPr>
        <sz val="13"/>
        <rFont val="Times New Roman"/>
        <family val="1"/>
      </rPr>
      <t xml:space="preserve"> </t>
    </r>
    <r>
      <rPr>
        <sz val="12"/>
        <rFont val="Times New Roman"/>
        <family val="1"/>
      </rPr>
      <t>фінансів, банківської справи та страхування й узагальнюють засади й закономірності функціонування та розвитку фінансових систем.</t>
    </r>
  </si>
  <si>
    <t>Економіка України</t>
  </si>
  <si>
    <t xml:space="preserve">СК2. </t>
  </si>
  <si>
    <t>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t>
  </si>
  <si>
    <t>Світове господарство і міжнародні економічні відносини</t>
  </si>
  <si>
    <t xml:space="preserve">СК14. </t>
  </si>
  <si>
    <t xml:space="preserve">СК16. </t>
  </si>
  <si>
    <t xml:space="preserve">Здатність оцінювати загрози зовнішнього та внутрішнього середовища суб’єктів господарювання, використовувати сучасні механізми забезпечення їх фінансової безпеки.  Здатність до впорядкування облікової інформації, формування, читання та використання фінансової звітності для виконання аналітичних процедур, проведення розрахунків та здійснення інтерпретації коефіцієнтів та інших показників, що характеризують параметри грошових потоків та фінансовий стан суб’єктів господарювання, формування аналітичних висновків.  </t>
  </si>
  <si>
    <t>Економіка підприємства</t>
  </si>
  <si>
    <t xml:space="preserve">СК4. </t>
  </si>
  <si>
    <t xml:space="preserve">СК9. </t>
  </si>
  <si>
    <t xml:space="preserve">СК12. </t>
  </si>
  <si>
    <t xml:space="preserve">Здатність самостійного проведення досліджень на відповідному рівні. </t>
  </si>
  <si>
    <t xml:space="preserve">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 </t>
  </si>
  <si>
    <t xml:space="preserve">Здатність використовувати базові знання і практичні навички у сфері монетарного, фіскального регулювання та регулювання фінансового ринку. </t>
  </si>
  <si>
    <t xml:space="preserve">Здатність формувати та реалізовувати комунікації в сфері фінансів, банківської справи та страхування </t>
  </si>
  <si>
    <t>Фінанси</t>
  </si>
  <si>
    <t xml:space="preserve">Здатність до впорядкування облікової інформації, формування, читання та використання фінансової звітності для виконання аналітичних процедур, проведення розрахунків та здійснення інтерпретації коефіцієнтів та інших показників, що характеризують параметри грошових потоків та фінансовий стан суб’єктів господарювання, формування аналітичних висновків.  </t>
  </si>
  <si>
    <t>Фінанси підприємств</t>
  </si>
  <si>
    <t>Здатність формувати, читати та використовувати фінансову звітність підприємства для виконання аналітичних процедур, проводити розрахунок та інтерпретацію коефіцієнтів та показників, що характеризують фінансовий стан суб’єктів господарювання, формування аналітичних висновків</t>
  </si>
  <si>
    <t>Бухгалтерський облік</t>
  </si>
  <si>
    <t>СК14.</t>
  </si>
  <si>
    <t xml:space="preserve">Здатність оцінювати загрози зовнішнього та внутрішнього середовища суб’єктів господарювання, використовувати сучасні механізми забезпечення їх фінансової безпеки.   </t>
  </si>
  <si>
    <t>Менеджмент</t>
  </si>
  <si>
    <t xml:space="preserve">СК 17. </t>
  </si>
  <si>
    <t>Здатність надавати банківські, страхові, брокерські та інші фінансові послуги, включаючи організацію обслуговування клієнтів в процесі споживання фінансових послуг.</t>
  </si>
  <si>
    <t>Маркетинг фінансових послуг</t>
  </si>
  <si>
    <t xml:space="preserve">Здатність до абстрактного мислення, аналізу, синтезу та встановлення взаємозв’язків між явищами та процесами. </t>
  </si>
  <si>
    <t>Дослідження операцій і методи оптимізацій</t>
  </si>
  <si>
    <t>Курсова робота за спеціалізацією</t>
  </si>
  <si>
    <t>Організація ведення бізнесу юридичними особами</t>
  </si>
  <si>
    <t>Організація малого підприємництва</t>
  </si>
  <si>
    <t xml:space="preserve">ЗК2. </t>
  </si>
  <si>
    <t xml:space="preserve">СК5. </t>
  </si>
  <si>
    <t>Здатність застосовувати знання у практичних ситуаціях.</t>
  </si>
  <si>
    <t>Здатність самостійного проведення досліджень на відповідному рівні.</t>
  </si>
  <si>
    <t>«1С» для фізичних осіб-підприємців</t>
  </si>
  <si>
    <t xml:space="preserve">ЗК7. </t>
  </si>
  <si>
    <t>Здатність працювати в команді та налагоджувати міжособистісні взаємодії при вирішенні поставлених завдань.</t>
  </si>
  <si>
    <t>«1С Підприємство» за напрямками ведення бізнесу</t>
  </si>
  <si>
    <t>СК13.</t>
  </si>
  <si>
    <t xml:space="preserve">Здатність здійснювати планування, оцінювати, проводити аналіз  інвестиційної діяльності суб’єктів економіки, визначати зміст та специфіку етапів процесу організації інвестиційного кредитування.  </t>
  </si>
  <si>
    <t xml:space="preserve">Інвестування </t>
  </si>
  <si>
    <t xml:space="preserve">СК2 </t>
  </si>
  <si>
    <t xml:space="preserve">СК11. </t>
  </si>
  <si>
    <t xml:space="preserve">. 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 </t>
  </si>
  <si>
    <t>Здатність оцінювати показники формування і виконання бюджетів, діагностування тенденцій розвитку бюджетної системи</t>
  </si>
  <si>
    <t xml:space="preserve">Бюджетна система </t>
  </si>
  <si>
    <t>СК1,</t>
  </si>
  <si>
    <t xml:space="preserve">СК2, </t>
  </si>
  <si>
    <t xml:space="preserve">СК9 </t>
  </si>
  <si>
    <t>СК 17.</t>
  </si>
  <si>
    <t xml:space="preserve">Банківська система  </t>
  </si>
  <si>
    <t>СК2. СК8.</t>
  </si>
  <si>
    <t xml:space="preserve">СК10. </t>
  </si>
  <si>
    <t>Здатність виконувати контрольні функції у сфері фінансів, банківської справи та страхування.</t>
  </si>
  <si>
    <t>Здатність обґрунтовувати, приймати професійні рішення в сфері фінансів, банківської справи та страхування та брати відповідальність за них.</t>
  </si>
  <si>
    <t xml:space="preserve">Фінансовий ринок </t>
  </si>
  <si>
    <t>Здатність обґрунтовувати, приймати професійні рішення в сфері фінансів, банківської справи та страхування та брати відповідальність за них</t>
  </si>
  <si>
    <t xml:space="preserve">Страхування </t>
  </si>
  <si>
    <t xml:space="preserve">Фінансова безпека підприємства </t>
  </si>
  <si>
    <t xml:space="preserve">СК7. </t>
  </si>
  <si>
    <t>СК16.</t>
  </si>
  <si>
    <t>Здатність оцінювати та аналізувати фінансові показники на макро- та мезо- економічному рівні.</t>
  </si>
  <si>
    <t xml:space="preserve"> Здатність складати та аналізувати фінансову звітність, інтерпретувати та використовувати фінансову та пов’язану з нею інформацію.</t>
  </si>
  <si>
    <t xml:space="preserve">Фінансовий аналіз </t>
  </si>
  <si>
    <t>ЗК6.</t>
  </si>
  <si>
    <t xml:space="preserve">Здатність обґрунтовувати, приймати професійні рішення в сфері фінансів, банківської справи та страхування та брати відповідальність за них </t>
  </si>
  <si>
    <t xml:space="preserve">Основи наукових досліджень </t>
  </si>
  <si>
    <t xml:space="preserve">Оцінка вартості бізнесу </t>
  </si>
  <si>
    <t xml:space="preserve">Фінансовий інжиніринг </t>
  </si>
  <si>
    <t>ЗК 3</t>
  </si>
  <si>
    <t>ЗК 6</t>
  </si>
  <si>
    <t>Здатність складати та аналізувати фінансову звітність, інтерпретувати та використовувати фінансову та пов’язану з нею інформацію.</t>
  </si>
  <si>
    <t xml:space="preserve">Фінансова діяльність суб'єктів господарювання </t>
  </si>
  <si>
    <t xml:space="preserve">Інформаційно-комунікаційне забезпечення </t>
  </si>
  <si>
    <t>Вміння використовувати теоретичний та методичний інструментарій фінансової, економічної, математичної, статистичної, правової та інших наук для діагностики стану фінансових систем</t>
  </si>
  <si>
    <t>Фінансова математика</t>
  </si>
  <si>
    <t>Іноземна мова академічної та професійної комунікації</t>
  </si>
  <si>
    <t>СК9</t>
  </si>
  <si>
    <t xml:space="preserve">Банківська система </t>
  </si>
  <si>
    <t>ЗК7.</t>
  </si>
  <si>
    <t xml:space="preserve">ЗК9. </t>
  </si>
  <si>
    <t>ЗК11.</t>
  </si>
  <si>
    <t>Здатність дотримання вимог охорони праці, збереження навколишнього середовища та забезпечення безпеки життєдіяльності.</t>
  </si>
  <si>
    <t>Здатність підтримувати загальний рівень фізичної активності й здоров’я для ведення активної соціальної та професійної діяльності.</t>
  </si>
  <si>
    <t>ЗК12.</t>
  </si>
  <si>
    <t>Здатність виявляти ініціативу та підприємливість.</t>
  </si>
  <si>
    <t>Комплексний тренінг</t>
  </si>
  <si>
    <t xml:space="preserve">ЗК3, СК1, СК2, СК4. </t>
  </si>
  <si>
    <t>Здатність використовувати базові знання і практичні навички у сфері монетарного, фіскального регулювання та регулювання фінансового ринку. Здатність до застосовування загальнонаукових та фундаментальних знань, розуміння предметної області і професії; розуміння та здатність до критичного осмислення концептуальних основ економічної теорії, які стосуються фінансів, банківської справи та страхування й узагальнюють засади й закономірності функціонування та розвитку фінансових систем; здатність опановувати та усвідомлювати інформацію щодо сучасного стану і тенденцій розвитку фінансових систем (державні фінанси, у т.ч. бюджетна та податкова системи, фінанси суб’єктів господарювання, фінанси домогосподарств, фінансові ринки, банківська система та страхування)</t>
  </si>
  <si>
    <t>Курсова робота (фінансовий аналіз)</t>
  </si>
  <si>
    <t>Курсова робота (аналіз банківської діяльності)</t>
  </si>
  <si>
    <r>
      <t>МЕЙДЖОР</t>
    </r>
    <r>
      <rPr>
        <b/>
        <sz val="16"/>
        <color indexed="8"/>
        <rFont val="Times New Roman"/>
        <family val="1"/>
      </rPr>
      <t xml:space="preserve"> </t>
    </r>
    <r>
      <rPr>
        <b/>
        <sz val="16"/>
        <color indexed="30"/>
        <rFont val="Times New Roman"/>
        <family val="1"/>
      </rPr>
      <t xml:space="preserve">«Управління та адміністрування в фінансовій сфері» </t>
    </r>
  </si>
  <si>
    <t xml:space="preserve">АДМІНІСТРУВАННЯ ФІНАНСОВОЇ ДІЯЛЬНОСТІ СУБ'ЄКТІВ ГОСПОДАРЮВАННЯ </t>
  </si>
  <si>
    <t>ІНВЕСТУВАННЯ</t>
  </si>
  <si>
    <t xml:space="preserve">УПРАВЛІННЯ ВАРТІСТЮ СУБ'ЄКТІВ ГОСПОДАРЮВАННЯ </t>
  </si>
  <si>
    <r>
      <t>МЕЙДЖОР</t>
    </r>
    <r>
      <rPr>
        <b/>
        <sz val="16"/>
        <color indexed="30"/>
        <rFont val="Times New Roman"/>
        <family val="1"/>
      </rPr>
      <t xml:space="preserve"> «Фінансові послуги» </t>
    </r>
  </si>
  <si>
    <t>АНАЛІЗ ДІЯЛЬНОСТІ ФІНАНСОВИХ УСТАНОВ</t>
  </si>
  <si>
    <t>ПРОФЕСІЙНА ДІЯЛЬНІСТЬ НА РИНКУ ЦІННИХ ПАПЕРІВ</t>
  </si>
  <si>
    <t>ФІНАНСОВІ ПОСЛУГИ НА ВАЛЮТНОМУ РИНКУ</t>
  </si>
  <si>
    <t>ФП.4</t>
  </si>
  <si>
    <t>ІНВЕСТИЦІЙНИЙ АНАЛІЗ</t>
  </si>
  <si>
    <t>ФП.14</t>
  </si>
  <si>
    <t>ФП.1</t>
  </si>
  <si>
    <t>ФП.2</t>
  </si>
  <si>
    <t>ФП.3</t>
  </si>
  <si>
    <t>ФП.5</t>
  </si>
  <si>
    <t>ФП.6</t>
  </si>
  <si>
    <t>ФП.7</t>
  </si>
  <si>
    <t>ФП.8</t>
  </si>
  <si>
    <t>ФП.9</t>
  </si>
  <si>
    <t>ФП.10</t>
  </si>
  <si>
    <t>ФП.11</t>
  </si>
  <si>
    <t>ФП.12</t>
  </si>
  <si>
    <t>ФП.13</t>
  </si>
  <si>
    <t>ФП.15</t>
  </si>
  <si>
    <t>ФП.16</t>
  </si>
  <si>
    <t>СТРАХОВІ ТА КРЕДИТНІ ПОСЛУГИ</t>
  </si>
  <si>
    <t>КУРСОВА РОБОТА (аналіз діяльності фінансових установ)</t>
  </si>
  <si>
    <t xml:space="preserve">ІНФОРМАЦІЙНІ ТЕХНОЛОГІЇ У  ФІНАНСОВИХ РОЗРАХУНКАХ </t>
  </si>
  <si>
    <t>ОСНОВИ ФІНАНСОВОГО ПОСЕРЕДНИЦТВА</t>
  </si>
  <si>
    <t>ОЦІНКА РИЗИКІВ І ЗБИТКІВ У СТРАХУВАННІ</t>
  </si>
  <si>
    <t>ДОСЛІДЖЕННЯ ОПЕРАЦІЙ</t>
  </si>
  <si>
    <r>
      <rPr>
        <b/>
        <sz val="12"/>
        <color indexed="8"/>
        <rFont val="Times New Roman"/>
        <family val="1"/>
      </rPr>
      <t>ЕЛЕКТРОННІ  ФІНАНСОВІ ПОСЛУГИ</t>
    </r>
  </si>
  <si>
    <r>
      <t>КУРСОВА РОБОТА (</t>
    </r>
    <r>
      <rPr>
        <b/>
        <sz val="12"/>
        <color indexed="8"/>
        <rFont val="Times New Roman"/>
        <family val="1"/>
      </rPr>
      <t>АНАЛІЗ БАНКІВСЬКОЇ ДІЯЛЬНОСТІ)</t>
    </r>
  </si>
  <si>
    <t>Гарант освітньої-професійної програми _________________________________________д.е.н., професор І. В. Журальова</t>
  </si>
  <si>
    <t>ВИЩА МАТЕМАТИКА</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</si>
</sst>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106">
    <font>
      <sz val="10"/>
      <name val="Arial"/>
      <family val="2"/>
    </font>
    <font>
      <sz val="11"/>
      <color indexed="8"/>
      <name val="Calibri"/>
      <family val="2"/>
    </font>
    <font>
      <sz val="12"/>
      <color indexed="8"/>
      <name val="Times New Roman"/>
      <family val="1"/>
    </font>
    <font>
      <sz val="14"/>
      <color indexed="8"/>
      <name val="Times New Roman"/>
      <family val="1"/>
    </font>
    <font>
      <b/>
      <sz val="16"/>
      <color indexed="8"/>
      <name val="Times New Roman"/>
      <family val="1"/>
    </font>
    <font>
      <b/>
      <sz val="14"/>
      <color indexed="8"/>
      <name val="Times New Roman"/>
      <family val="1"/>
    </font>
    <font>
      <b/>
      <sz val="12"/>
      <color indexed="8"/>
      <name val="Times New Roman"/>
      <family val="1"/>
    </font>
    <font>
      <b/>
      <sz val="36"/>
      <color indexed="8"/>
      <name val="Times New Roman"/>
      <family val="1"/>
    </font>
    <font>
      <sz val="13"/>
      <color indexed="8"/>
      <name val="Times New Roman"/>
      <family val="1"/>
    </font>
    <font>
      <b/>
      <sz val="10"/>
      <name val="Times New Roman"/>
      <family val="1"/>
    </font>
    <font>
      <b/>
      <sz val="11"/>
      <name val="Times New Roman"/>
      <family val="1"/>
    </font>
    <font>
      <sz val="9"/>
      <name val="Times New Roman"/>
      <family val="1"/>
    </font>
    <font>
      <b/>
      <sz val="9"/>
      <name val="Times New Roman"/>
      <family val="1"/>
    </font>
    <font>
      <sz val="12"/>
      <name val="Times New Roman"/>
      <family val="1"/>
    </font>
    <font>
      <b/>
      <i/>
      <sz val="9"/>
      <name val="Times New Roman"/>
      <family val="1"/>
    </font>
    <font>
      <b/>
      <sz val="5"/>
      <name val="Times New Roman"/>
      <family val="1"/>
    </font>
    <font>
      <sz val="7"/>
      <name val="Times New Roman"/>
      <family val="1"/>
    </font>
    <font>
      <sz val="9"/>
      <color indexed="8"/>
      <name val="Times New Roman"/>
      <family val="1"/>
    </font>
    <font>
      <sz val="6"/>
      <color indexed="8"/>
      <name val="Times New Roman"/>
      <family val="1"/>
    </font>
    <font>
      <b/>
      <sz val="10"/>
      <color indexed="8"/>
      <name val="Times New Roman"/>
      <family val="1"/>
    </font>
    <font>
      <sz val="5"/>
      <color indexed="8"/>
      <name val="Times New Roman"/>
      <family val="1"/>
    </font>
    <font>
      <sz val="11"/>
      <name val="Times New Roman"/>
      <family val="1"/>
    </font>
    <font>
      <sz val="8"/>
      <name val="Arial Cyr"/>
      <family val="2"/>
    </font>
    <font>
      <b/>
      <sz val="16"/>
      <name val="Times New Roman"/>
      <family val="1"/>
    </font>
    <font>
      <b/>
      <sz val="14"/>
      <name val="Times New Roman"/>
      <family val="1"/>
    </font>
    <font>
      <sz val="8"/>
      <name val="Times New Roman"/>
      <family val="1"/>
    </font>
    <font>
      <sz val="10"/>
      <name val="Times New Roman"/>
      <family val="1"/>
    </font>
    <font>
      <b/>
      <sz val="12"/>
      <name val="Times New Roman"/>
      <family val="1"/>
    </font>
    <font>
      <b/>
      <sz val="8"/>
      <name val="Times New Roman"/>
      <family val="1"/>
    </font>
    <font>
      <b/>
      <sz val="6"/>
      <name val="Times New Roman"/>
      <family val="1"/>
    </font>
    <font>
      <sz val="11"/>
      <color indexed="8"/>
      <name val="Times New Roman"/>
      <family val="1"/>
    </font>
    <font>
      <b/>
      <sz val="28"/>
      <color indexed="8"/>
      <name val="Times New Roman"/>
      <family val="1"/>
    </font>
    <font>
      <i/>
      <sz val="13"/>
      <color indexed="8"/>
      <name val="Times New Roman"/>
      <family val="1"/>
    </font>
    <font>
      <b/>
      <sz val="13"/>
      <color indexed="8"/>
      <name val="Times New Roman"/>
      <family val="1"/>
    </font>
    <font>
      <b/>
      <sz val="22"/>
      <color indexed="8"/>
      <name val="Times New Roman"/>
      <family val="1"/>
    </font>
    <font>
      <b/>
      <sz val="18"/>
      <color indexed="8"/>
      <name val="Times New Roman"/>
      <family val="1"/>
    </font>
    <font>
      <b/>
      <sz val="11"/>
      <color indexed="8"/>
      <name val="Times New Roman"/>
      <family val="1"/>
    </font>
    <font>
      <b/>
      <sz val="20"/>
      <color indexed="8"/>
      <name val="Times New Roman"/>
      <family val="1"/>
    </font>
    <font>
      <sz val="11"/>
      <color indexed="10"/>
      <name val="Times New Roman"/>
      <family val="1"/>
    </font>
    <font>
      <i/>
      <sz val="13"/>
      <name val="Times New Roman"/>
      <family val="1"/>
    </font>
    <font>
      <i/>
      <sz val="12"/>
      <color indexed="8"/>
      <name val="Times New Roman"/>
      <family val="1"/>
    </font>
    <font>
      <sz val="16"/>
      <color indexed="8"/>
      <name val="Times New Roman"/>
      <family val="1"/>
    </font>
    <font>
      <b/>
      <sz val="16"/>
      <color indexed="30"/>
      <name val="Times New Roman"/>
      <family val="1"/>
    </font>
    <font>
      <b/>
      <sz val="13"/>
      <name val="Times New Roman"/>
      <family val="1"/>
    </font>
    <font>
      <sz val="8"/>
      <name val="Arial"/>
      <family val="2"/>
    </font>
    <font>
      <b/>
      <i/>
      <sz val="12"/>
      <color indexed="8"/>
      <name val="Times New Roman"/>
      <family val="1"/>
    </font>
    <font>
      <sz val="13"/>
      <name val="Times New Roman"/>
      <family val="1"/>
    </font>
    <font>
      <b/>
      <sz val="18"/>
      <name val="Times New Roman"/>
      <family val="1"/>
    </font>
    <font>
      <i/>
      <sz val="12"/>
      <name val="Times New Roman"/>
      <family val="1"/>
    </font>
    <font>
      <sz val="14"/>
      <name val="Times New Roman"/>
      <family val="1"/>
    </font>
    <font>
      <i/>
      <sz val="10"/>
      <color indexed="8"/>
      <name val="Times New Roman"/>
      <family val="1"/>
    </font>
    <font>
      <i/>
      <sz val="14"/>
      <name val="Times New Roman"/>
      <family val="1"/>
    </font>
    <font>
      <sz val="10"/>
      <name val="Tahoma"/>
      <family val="2"/>
    </font>
    <font>
      <b/>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1.5"/>
      <color indexed="8"/>
      <name val="Times New Roman"/>
      <family val="1"/>
    </font>
    <font>
      <sz val="8"/>
      <name val="Tahoma"/>
      <family val="2"/>
    </font>
    <font>
      <i/>
      <sz val="10.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4"/>
      <color theme="1"/>
      <name val="Times New Roman"/>
      <family val="1"/>
    </font>
    <font>
      <b/>
      <sz val="14"/>
      <color theme="1"/>
      <name val="Times New Roman"/>
      <family val="1"/>
    </font>
    <font>
      <b/>
      <sz val="12"/>
      <color rgb="FF000000"/>
      <name val="Times New Roman"/>
      <family val="1"/>
    </font>
    <font>
      <i/>
      <sz val="13"/>
      <color theme="1"/>
      <name val="Times New Roman"/>
      <family val="1"/>
    </font>
    <font>
      <b/>
      <sz val="14"/>
      <color rgb="FF000000"/>
      <name val="Times New Roman"/>
      <family val="1"/>
    </font>
    <font>
      <b/>
      <sz val="13"/>
      <color theme="1"/>
      <name val="Times New Roman"/>
      <family val="1"/>
    </font>
    <font>
      <sz val="12"/>
      <color theme="1"/>
      <name val="Times New Roman"/>
      <family val="1"/>
    </font>
    <font>
      <sz val="12"/>
      <color rgb="FF000000"/>
      <name val="Times New Roman"/>
      <family val="1"/>
    </font>
    <font>
      <b/>
      <sz val="13"/>
      <color rgb="FFFF0000"/>
      <name val="Times New Roman"/>
      <family val="1"/>
    </font>
    <font>
      <sz val="11"/>
      <color rgb="FFFF0000"/>
      <name val="Times New Roman"/>
      <family val="1"/>
    </font>
    <font>
      <b/>
      <sz val="12"/>
      <color theme="1"/>
      <name val="Times New Roman"/>
      <family val="1"/>
    </font>
    <font>
      <b/>
      <sz val="11.5"/>
      <color rgb="FF000000"/>
      <name val="Times New Roman"/>
      <family val="1"/>
    </font>
    <font>
      <b/>
      <sz val="16"/>
      <color theme="1"/>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1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style="medium"/>
      <right style="medium"/>
      <top style="medium"/>
      <bottom style="thin"/>
    </border>
    <border>
      <left style="medium"/>
      <right style="medium"/>
      <top style="thin"/>
      <bottom style="thin"/>
    </border>
    <border>
      <left style="medium">
        <color indexed="8"/>
      </left>
      <right>
        <color indexed="63"/>
      </right>
      <top>
        <color indexed="63"/>
      </top>
      <bottom style="thin">
        <color indexed="8"/>
      </bottom>
    </border>
    <border>
      <left>
        <color indexed="63"/>
      </left>
      <right style="medium"/>
      <top style="thin"/>
      <bottom style="thin"/>
    </border>
    <border>
      <left style="medium"/>
      <right style="medium"/>
      <top style="thin"/>
      <bottom style="medium"/>
    </border>
    <border>
      <left>
        <color indexed="63"/>
      </left>
      <right style="medium"/>
      <top style="medium"/>
      <bottom style="thin"/>
    </border>
    <border>
      <left style="thin">
        <color indexed="8"/>
      </left>
      <right>
        <color indexed="63"/>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thin"/>
      <bottom>
        <color indexed="63"/>
      </bottom>
    </border>
    <border>
      <left>
        <color indexed="63"/>
      </left>
      <right style="medium"/>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style="thin">
        <color indexed="8"/>
      </right>
      <top style="medium"/>
      <bottom style="medium"/>
    </border>
    <border>
      <left style="thin">
        <color indexed="8"/>
      </left>
      <right style="thin">
        <color indexed="8"/>
      </right>
      <top style="medium"/>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color indexed="8"/>
      </left>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color indexed="8"/>
      </right>
      <top style="medium"/>
      <bottom style="thin">
        <color indexed="8"/>
      </bottom>
    </border>
    <border>
      <left>
        <color indexed="63"/>
      </left>
      <right>
        <color indexed="63"/>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thin">
        <color indexed="8"/>
      </top>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style="medium"/>
    </border>
    <border>
      <left>
        <color indexed="63"/>
      </left>
      <right>
        <color indexed="63"/>
      </right>
      <top>
        <color indexed="63"/>
      </top>
      <bottom style="medium"/>
    </border>
    <border>
      <left style="medium">
        <color indexed="8"/>
      </left>
      <right style="medium"/>
      <top>
        <color indexed="63"/>
      </top>
      <bottom style="medium"/>
    </border>
    <border>
      <left style="thin">
        <color indexed="8"/>
      </left>
      <right>
        <color indexed="63"/>
      </right>
      <top style="thin">
        <color indexed="8"/>
      </top>
      <bottom style="thin">
        <color indexed="8"/>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indexed="8"/>
      </left>
      <right style="thin">
        <color indexed="8"/>
      </right>
      <top>
        <color indexed="63"/>
      </top>
      <bottom>
        <color indexed="63"/>
      </botto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medium"/>
    </border>
    <border>
      <left style="medium">
        <color indexed="8"/>
      </left>
      <right style="thin">
        <color indexed="8"/>
      </right>
      <top style="thin">
        <color indexed="8"/>
      </top>
      <bottom>
        <color indexed="63"/>
      </bottom>
    </border>
    <border>
      <left style="thin"/>
      <right style="medium"/>
      <top style="medium"/>
      <bottom style="thin"/>
    </border>
    <border>
      <left style="thin"/>
      <right style="medium"/>
      <top style="thin"/>
      <bottom style="medium"/>
    </border>
    <border>
      <left style="thin"/>
      <right style="medium"/>
      <top>
        <color indexed="63"/>
      </top>
      <bottom style="medium"/>
    </border>
    <border>
      <left style="thin">
        <color indexed="8"/>
      </left>
      <right>
        <color indexed="63"/>
      </right>
      <top style="thin">
        <color indexed="8"/>
      </top>
      <bottom>
        <color indexed="63"/>
      </bottom>
    </border>
    <border>
      <left style="thin">
        <color indexed="8"/>
      </left>
      <right style="medium"/>
      <top style="medium"/>
      <bottom style="medium"/>
    </border>
    <border>
      <left style="thin"/>
      <right style="medium"/>
      <top style="medium"/>
      <bottom style="medium"/>
    </border>
    <border>
      <left style="thin">
        <color indexed="8"/>
      </left>
      <right style="medium">
        <color indexed="8"/>
      </right>
      <top>
        <color indexed="63"/>
      </top>
      <bottom style="thin">
        <color indexed="8"/>
      </bottom>
    </border>
    <border>
      <left style="thin"/>
      <right style="thin"/>
      <top style="thin"/>
      <bottom>
        <color indexed="63"/>
      </bottom>
    </border>
    <border>
      <left style="thin"/>
      <right style="medium"/>
      <top style="thin"/>
      <bottom>
        <color indexed="63"/>
      </bottom>
    </border>
    <border>
      <left style="medium"/>
      <right style="medium"/>
      <top style="thin">
        <color indexed="8"/>
      </top>
      <bottom>
        <color indexed="63"/>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color indexed="8"/>
      </left>
      <right>
        <color indexed="63"/>
      </right>
      <top style="medium"/>
      <bottom style="medium"/>
    </border>
    <border>
      <left style="medium"/>
      <right style="thin">
        <color indexed="8"/>
      </right>
      <top style="medium"/>
      <bottom style="mediu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style="thin">
        <color indexed="8"/>
      </right>
      <top style="thin">
        <color indexed="8"/>
      </top>
      <bottom style="medium"/>
    </border>
    <border>
      <left style="medium"/>
      <right style="thin">
        <color indexed="8"/>
      </right>
      <top>
        <color indexed="63"/>
      </top>
      <bottom>
        <color indexed="63"/>
      </bottom>
    </border>
    <border>
      <left style="thin">
        <color indexed="8"/>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thin"/>
      <right style="thin">
        <color indexed="8"/>
      </right>
      <top style="medium"/>
      <bottom style="thin">
        <color indexed="8"/>
      </bottom>
    </border>
    <border>
      <left style="thin"/>
      <right style="thin">
        <color indexed="8"/>
      </right>
      <top style="thin">
        <color indexed="8"/>
      </top>
      <bottom style="thin">
        <color indexed="8"/>
      </bottom>
    </border>
    <border>
      <left style="thin"/>
      <right style="thin">
        <color indexed="8"/>
      </right>
      <top style="thin"/>
      <bottom style="thin"/>
    </border>
    <border>
      <left style="thin"/>
      <right style="thin">
        <color indexed="8"/>
      </right>
      <top>
        <color indexed="63"/>
      </top>
      <bottom>
        <color indexed="63"/>
      </bottom>
    </border>
    <border>
      <left style="medium"/>
      <right>
        <color indexed="63"/>
      </right>
      <top style="thin"/>
      <bottom>
        <color indexed="63"/>
      </bottom>
    </border>
    <border>
      <left>
        <color indexed="63"/>
      </left>
      <right style="thin"/>
      <top style="medium"/>
      <bottom style="medium"/>
    </border>
    <border>
      <left style="medium">
        <color indexed="8"/>
      </left>
      <right style="thin">
        <color indexed="8"/>
      </right>
      <top>
        <color indexed="63"/>
      </top>
      <bottom>
        <color indexed="63"/>
      </bottom>
    </border>
    <border>
      <left style="medium"/>
      <right style="thin"/>
      <top style="medium"/>
      <bottom style="medium"/>
    </border>
    <border>
      <left style="thin"/>
      <right style="thin">
        <color indexed="8"/>
      </right>
      <top style="thin">
        <color indexed="8"/>
      </top>
      <bottom>
        <color indexed="63"/>
      </bottom>
    </border>
    <border>
      <left style="medium"/>
      <right style="thin"/>
      <top style="thin"/>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medium">
        <color indexed="8"/>
      </bottom>
    </border>
    <border>
      <left style="thin"/>
      <right style="thin"/>
      <top>
        <color indexed="63"/>
      </top>
      <bottom style="thin"/>
    </border>
    <border>
      <left style="thin"/>
      <right>
        <color indexed="63"/>
      </right>
      <top style="thin"/>
      <bottom style="thin"/>
    </border>
    <border>
      <left style="thin"/>
      <right style="thin">
        <color indexed="8"/>
      </right>
      <top style="thin">
        <color indexed="8"/>
      </top>
      <bottom style="medium"/>
    </border>
    <border>
      <left style="thin"/>
      <right>
        <color indexed="63"/>
      </right>
      <top style="thin"/>
      <bottom>
        <color indexed="63"/>
      </bottom>
    </border>
    <border>
      <left style="thin"/>
      <right>
        <color indexed="63"/>
      </right>
      <top style="medium"/>
      <bottom style="medium"/>
    </border>
    <border>
      <left style="thin"/>
      <right style="medium"/>
      <top style="medium"/>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n">
        <color indexed="8"/>
      </right>
      <top style="medium"/>
      <bottom style="medium"/>
    </border>
    <border>
      <left>
        <color indexed="63"/>
      </left>
      <right style="medium"/>
      <top style="medium"/>
      <bottom style="mediu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right style="medium">
        <color indexed="8"/>
      </right>
      <top style="medium"/>
      <bottom>
        <color indexed="63"/>
      </bottom>
    </border>
    <border>
      <left style="medium">
        <color indexed="8"/>
      </left>
      <right>
        <color indexed="63"/>
      </right>
      <top style="medium"/>
      <bottom>
        <color indexed="63"/>
      </bottom>
    </border>
    <border>
      <left>
        <color indexed="63"/>
      </left>
      <right>
        <color indexed="63"/>
      </right>
      <top style="medium">
        <color indexed="8"/>
      </top>
      <bottom>
        <color indexed="63"/>
      </botto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medium">
        <color indexed="8"/>
      </left>
      <right>
        <color indexed="63"/>
      </right>
      <top style="medium">
        <color indexed="8"/>
      </top>
      <bottom style="medium">
        <color indexed="8"/>
      </bottom>
    </border>
    <border>
      <left style="medium"/>
      <right style="medium">
        <color indexed="8"/>
      </right>
      <top style="medium"/>
      <bottom style="medium"/>
    </border>
    <border>
      <left style="medium">
        <color indexed="8"/>
      </left>
      <right>
        <color indexed="63"/>
      </right>
      <top style="medium"/>
      <bottom style="medium"/>
    </border>
    <border>
      <left style="medium">
        <color indexed="8"/>
      </left>
      <right style="medium">
        <color indexed="8"/>
      </right>
      <top style="medium"/>
      <bottom style="medium"/>
    </border>
    <border>
      <left style="medium"/>
      <right style="medium">
        <color indexed="8"/>
      </right>
      <top>
        <color indexed="63"/>
      </top>
      <bottom style="medium"/>
    </border>
    <border>
      <left style="medium">
        <color indexed="8"/>
      </left>
      <right>
        <color indexed="63"/>
      </right>
      <top>
        <color indexed="63"/>
      </top>
      <bottom style="medium"/>
    </border>
    <border>
      <left style="medium">
        <color indexed="8"/>
      </left>
      <right>
        <color indexed="63"/>
      </right>
      <top style="thin">
        <color indexed="8"/>
      </top>
      <bottom style="medium">
        <color indexed="8"/>
      </bottom>
    </border>
    <border>
      <left style="medium">
        <color indexed="8"/>
      </left>
      <right>
        <color indexed="63"/>
      </right>
      <top style="thin">
        <color indexed="8"/>
      </top>
      <bottom style="thin">
        <color indexed="8"/>
      </bottom>
    </border>
    <border>
      <left style="medium"/>
      <right style="medium"/>
      <top style="medium"/>
      <bottom>
        <color indexed="63"/>
      </bottom>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1" fillId="0" borderId="0">
      <alignment/>
      <protection/>
    </xf>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0" fontId="78"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28" borderId="7" applyNumberFormat="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30" borderId="0" applyNumberFormat="0" applyBorder="0" applyAlignment="0" applyProtection="0"/>
    <xf numFmtId="0" fontId="87"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90" fillId="32" borderId="0" applyNumberFormat="0" applyBorder="0" applyAlignment="0" applyProtection="0"/>
  </cellStyleXfs>
  <cellXfs count="559">
    <xf numFmtId="0" fontId="0" fillId="0" borderId="0" xfId="0" applyAlignment="1">
      <alignment/>
    </xf>
    <xf numFmtId="0" fontId="2" fillId="0" borderId="0" xfId="33" applyFont="1">
      <alignment/>
      <protection/>
    </xf>
    <xf numFmtId="0" fontId="3" fillId="0" borderId="0" xfId="33" applyFont="1">
      <alignment/>
      <protection/>
    </xf>
    <xf numFmtId="0" fontId="5" fillId="0" borderId="0" xfId="33" applyFont="1">
      <alignment/>
      <protection/>
    </xf>
    <xf numFmtId="0" fontId="3" fillId="0" borderId="0" xfId="33" applyFont="1" applyAlignment="1">
      <alignment vertical="center"/>
      <protection/>
    </xf>
    <xf numFmtId="0" fontId="3" fillId="0" borderId="0" xfId="33" applyFont="1" applyBorder="1" applyAlignment="1">
      <alignment/>
      <protection/>
    </xf>
    <xf numFmtId="0" fontId="5" fillId="0" borderId="0" xfId="33" applyFont="1" applyBorder="1" applyAlignment="1">
      <alignment/>
      <protection/>
    </xf>
    <xf numFmtId="0" fontId="2" fillId="0" borderId="0" xfId="33" applyFont="1" applyFill="1">
      <alignment/>
      <protection/>
    </xf>
    <xf numFmtId="0" fontId="11" fillId="33" borderId="10" xfId="33" applyFont="1" applyFill="1" applyBorder="1" applyAlignment="1">
      <alignment horizontal="center" vertical="center"/>
      <protection/>
    </xf>
    <xf numFmtId="0" fontId="11" fillId="33" borderId="11" xfId="33" applyFont="1" applyFill="1" applyBorder="1" applyAlignment="1">
      <alignment horizontal="center" vertical="center"/>
      <protection/>
    </xf>
    <xf numFmtId="0" fontId="11" fillId="33" borderId="12" xfId="33" applyFont="1" applyFill="1" applyBorder="1" applyAlignment="1">
      <alignment horizontal="center" vertical="center"/>
      <protection/>
    </xf>
    <xf numFmtId="0" fontId="10" fillId="0" borderId="13" xfId="33" applyFont="1" applyFill="1" applyBorder="1" applyAlignment="1">
      <alignment horizontal="center" vertical="center"/>
      <protection/>
    </xf>
    <xf numFmtId="0" fontId="12" fillId="0" borderId="14" xfId="33" applyFont="1" applyFill="1" applyBorder="1" applyAlignment="1">
      <alignment horizontal="center" vertical="center"/>
      <protection/>
    </xf>
    <xf numFmtId="0" fontId="11" fillId="0" borderId="15" xfId="33" applyFont="1" applyFill="1" applyBorder="1" applyAlignment="1">
      <alignment horizontal="center" vertical="center"/>
      <protection/>
    </xf>
    <xf numFmtId="0" fontId="13" fillId="0" borderId="0" xfId="33" applyFont="1" applyFill="1">
      <alignment/>
      <protection/>
    </xf>
    <xf numFmtId="0" fontId="12" fillId="0" borderId="15" xfId="33" applyFont="1" applyFill="1" applyBorder="1" applyAlignment="1">
      <alignment horizontal="center" vertical="center"/>
      <protection/>
    </xf>
    <xf numFmtId="0" fontId="14" fillId="0" borderId="15" xfId="33" applyFont="1" applyFill="1" applyBorder="1" applyAlignment="1">
      <alignment horizontal="center" vertical="center"/>
      <protection/>
    </xf>
    <xf numFmtId="0" fontId="16" fillId="0" borderId="15" xfId="33" applyFont="1" applyFill="1" applyBorder="1" applyAlignment="1">
      <alignment horizontal="center" vertical="center"/>
      <protection/>
    </xf>
    <xf numFmtId="0" fontId="12" fillId="0" borderId="16" xfId="33" applyFont="1" applyFill="1" applyBorder="1" applyAlignment="1">
      <alignment horizontal="center" vertical="center"/>
      <protection/>
    </xf>
    <xf numFmtId="0" fontId="10" fillId="0" borderId="17" xfId="33" applyFont="1" applyFill="1" applyBorder="1" applyAlignment="1">
      <alignment horizontal="center" vertical="center"/>
      <protection/>
    </xf>
    <xf numFmtId="0" fontId="12" fillId="0" borderId="18" xfId="33" applyFont="1" applyFill="1" applyBorder="1" applyAlignment="1">
      <alignment horizontal="center" vertical="center"/>
      <protection/>
    </xf>
    <xf numFmtId="0" fontId="11" fillId="0" borderId="19" xfId="33" applyFont="1" applyFill="1" applyBorder="1" applyAlignment="1">
      <alignment horizontal="center" vertical="center"/>
      <protection/>
    </xf>
    <xf numFmtId="0" fontId="12" fillId="0" borderId="19" xfId="33" applyFont="1" applyFill="1" applyBorder="1" applyAlignment="1">
      <alignment horizontal="center" vertical="center"/>
      <protection/>
    </xf>
    <xf numFmtId="0" fontId="14" fillId="0" borderId="19" xfId="33" applyFont="1" applyFill="1" applyBorder="1" applyAlignment="1">
      <alignment horizontal="center" vertical="center"/>
      <protection/>
    </xf>
    <xf numFmtId="0" fontId="12" fillId="0" borderId="20" xfId="33" applyFont="1" applyFill="1" applyBorder="1" applyAlignment="1">
      <alignment horizontal="center" vertical="center"/>
      <protection/>
    </xf>
    <xf numFmtId="0" fontId="11" fillId="0" borderId="18" xfId="33" applyFont="1" applyFill="1" applyBorder="1" applyAlignment="1">
      <alignment horizontal="center" vertical="center"/>
      <protection/>
    </xf>
    <xf numFmtId="0" fontId="12" fillId="0" borderId="21" xfId="33" applyFont="1" applyFill="1" applyBorder="1" applyAlignment="1">
      <alignment horizontal="center" vertical="center"/>
      <protection/>
    </xf>
    <xf numFmtId="0" fontId="12" fillId="0" borderId="22" xfId="33" applyFont="1" applyFill="1" applyBorder="1" applyAlignment="1">
      <alignment horizontal="center" vertical="center"/>
      <protection/>
    </xf>
    <xf numFmtId="0" fontId="10" fillId="0" borderId="23" xfId="33" applyFont="1" applyFill="1" applyBorder="1" applyAlignment="1">
      <alignment horizontal="center" vertical="center"/>
      <protection/>
    </xf>
    <xf numFmtId="0" fontId="11" fillId="0" borderId="24" xfId="33" applyFont="1" applyFill="1" applyBorder="1" applyAlignment="1">
      <alignment horizontal="center" vertical="center"/>
      <protection/>
    </xf>
    <xf numFmtId="0" fontId="11" fillId="0" borderId="21" xfId="33" applyFont="1" applyFill="1" applyBorder="1" applyAlignment="1">
      <alignment horizontal="center" vertical="center"/>
      <protection/>
    </xf>
    <xf numFmtId="0" fontId="14" fillId="0" borderId="21" xfId="33" applyFont="1" applyFill="1" applyBorder="1" applyAlignment="1">
      <alignment horizontal="center" vertical="center"/>
      <protection/>
    </xf>
    <xf numFmtId="0" fontId="17" fillId="0" borderId="21" xfId="33" applyFont="1" applyFill="1" applyBorder="1" applyAlignment="1">
      <alignment horizontal="center" vertical="center"/>
      <protection/>
    </xf>
    <xf numFmtId="0" fontId="18" fillId="0" borderId="21" xfId="33" applyFont="1" applyFill="1" applyBorder="1" applyAlignment="1">
      <alignment horizontal="center" vertical="center"/>
      <protection/>
    </xf>
    <xf numFmtId="0" fontId="19" fillId="0" borderId="21" xfId="33" applyFont="1" applyFill="1" applyBorder="1" applyAlignment="1">
      <alignment horizontal="left"/>
      <protection/>
    </xf>
    <xf numFmtId="0" fontId="12" fillId="0" borderId="0" xfId="33" applyFont="1" applyFill="1" applyBorder="1" applyAlignment="1">
      <alignment horizontal="center" vertical="center"/>
      <protection/>
    </xf>
    <xf numFmtId="0" fontId="21" fillId="0" borderId="0" xfId="33" applyFont="1" applyFill="1">
      <alignment/>
      <protection/>
    </xf>
    <xf numFmtId="0" fontId="21" fillId="0" borderId="0" xfId="33" applyFont="1" applyFill="1" applyAlignment="1">
      <alignment vertical="center"/>
      <protection/>
    </xf>
    <xf numFmtId="0" fontId="10" fillId="0" borderId="0" xfId="33" applyFont="1" applyFill="1" applyAlignment="1">
      <alignment vertical="center"/>
      <protection/>
    </xf>
    <xf numFmtId="0" fontId="21" fillId="0" borderId="19" xfId="33" applyFont="1" applyFill="1" applyBorder="1" applyAlignment="1">
      <alignment vertical="center"/>
      <protection/>
    </xf>
    <xf numFmtId="0" fontId="13" fillId="0" borderId="0" xfId="33" applyFont="1" applyFill="1" applyAlignment="1">
      <alignment vertical="center"/>
      <protection/>
    </xf>
    <xf numFmtId="0" fontId="22" fillId="0" borderId="0" xfId="33" applyFont="1" applyFill="1">
      <alignment/>
      <protection/>
    </xf>
    <xf numFmtId="0" fontId="22" fillId="0" borderId="0" xfId="33" applyFont="1" applyFill="1" applyBorder="1" applyAlignment="1">
      <alignment horizontal="center" vertical="center"/>
      <protection/>
    </xf>
    <xf numFmtId="0" fontId="13" fillId="0" borderId="0" xfId="33" applyFont="1" applyFill="1" applyAlignment="1">
      <alignment/>
      <protection/>
    </xf>
    <xf numFmtId="0" fontId="23" fillId="0" borderId="0" xfId="33" applyFont="1" applyFill="1" applyAlignment="1">
      <alignment/>
      <protection/>
    </xf>
    <xf numFmtId="0" fontId="24" fillId="0" borderId="0" xfId="33" applyFont="1" applyFill="1">
      <alignment/>
      <protection/>
    </xf>
    <xf numFmtId="0" fontId="24" fillId="0" borderId="0" xfId="33" applyFont="1" applyFill="1" applyAlignment="1">
      <alignment/>
      <protection/>
    </xf>
    <xf numFmtId="0" fontId="13" fillId="0" borderId="0" xfId="33" applyFont="1" applyFill="1" applyBorder="1">
      <alignment/>
      <protection/>
    </xf>
    <xf numFmtId="0" fontId="9" fillId="0" borderId="19" xfId="33" applyFont="1" applyFill="1" applyBorder="1" applyAlignment="1">
      <alignment horizontal="left"/>
      <protection/>
    </xf>
    <xf numFmtId="0" fontId="26" fillId="0" borderId="0" xfId="33" applyFont="1" applyFill="1" applyBorder="1" applyAlignment="1">
      <alignment textRotation="90" wrapText="1"/>
      <protection/>
    </xf>
    <xf numFmtId="0" fontId="29" fillId="0" borderId="19" xfId="33" applyFont="1" applyFill="1" applyBorder="1" applyAlignment="1">
      <alignment horizontal="center" vertical="center"/>
      <protection/>
    </xf>
    <xf numFmtId="0" fontId="30" fillId="0" borderId="0" xfId="33" applyFont="1" applyFill="1">
      <alignment/>
      <protection/>
    </xf>
    <xf numFmtId="0" fontId="30" fillId="0" borderId="0" xfId="33" applyFont="1">
      <alignment/>
      <protection/>
    </xf>
    <xf numFmtId="0" fontId="30" fillId="34" borderId="0" xfId="33" applyFont="1" applyFill="1">
      <alignment/>
      <protection/>
    </xf>
    <xf numFmtId="0" fontId="30" fillId="0" borderId="0" xfId="33" applyFont="1" applyBorder="1">
      <alignment/>
      <protection/>
    </xf>
    <xf numFmtId="0" fontId="19" fillId="33" borderId="25" xfId="33" applyFont="1" applyFill="1" applyBorder="1" applyAlignment="1">
      <alignment horizontal="center" vertical="center" wrapText="1"/>
      <protection/>
    </xf>
    <xf numFmtId="0" fontId="19" fillId="33" borderId="11" xfId="33" applyFont="1" applyFill="1" applyBorder="1" applyAlignment="1">
      <alignment horizontal="center" vertical="center" wrapText="1"/>
      <protection/>
    </xf>
    <xf numFmtId="0" fontId="19" fillId="33" borderId="12" xfId="33" applyFont="1" applyFill="1" applyBorder="1" applyAlignment="1">
      <alignment horizontal="center" vertical="center" wrapText="1"/>
      <protection/>
    </xf>
    <xf numFmtId="0" fontId="35" fillId="0" borderId="0" xfId="33" applyFont="1" applyBorder="1" applyAlignment="1">
      <alignment vertical="center"/>
      <protection/>
    </xf>
    <xf numFmtId="0" fontId="36" fillId="0" borderId="0" xfId="33" applyFont="1" applyFill="1" applyBorder="1" applyAlignment="1">
      <alignment horizontal="right" vertical="center" indent="1"/>
      <protection/>
    </xf>
    <xf numFmtId="0" fontId="36" fillId="0" borderId="0" xfId="33" applyFont="1" applyFill="1" applyBorder="1" applyAlignment="1">
      <alignment horizontal="center" vertical="center"/>
      <protection/>
    </xf>
    <xf numFmtId="0" fontId="35" fillId="0" borderId="0" xfId="33" applyFont="1" applyFill="1" applyBorder="1" applyAlignment="1">
      <alignment vertical="center"/>
      <protection/>
    </xf>
    <xf numFmtId="0" fontId="37" fillId="0" borderId="0" xfId="33" applyFont="1" applyFill="1" applyBorder="1" applyAlignment="1">
      <alignment vertical="center"/>
      <protection/>
    </xf>
    <xf numFmtId="0" fontId="33" fillId="0" borderId="26" xfId="33" applyFont="1" applyFill="1" applyBorder="1" applyAlignment="1">
      <alignment horizontal="center" vertical="center"/>
      <protection/>
    </xf>
    <xf numFmtId="0" fontId="33" fillId="0" borderId="26" xfId="33" applyFont="1" applyBorder="1" applyAlignment="1">
      <alignment horizontal="center" vertical="center"/>
      <protection/>
    </xf>
    <xf numFmtId="0" fontId="33" fillId="0" borderId="15" xfId="33" applyFont="1" applyBorder="1" applyAlignment="1">
      <alignment horizontal="center" vertical="center"/>
      <protection/>
    </xf>
    <xf numFmtId="0" fontId="8" fillId="0" borderId="15" xfId="33" applyFont="1" applyBorder="1" applyAlignment="1">
      <alignment horizontal="center" vertical="center"/>
      <protection/>
    </xf>
    <xf numFmtId="0" fontId="32" fillId="0" borderId="15" xfId="33" applyFont="1" applyBorder="1" applyAlignment="1">
      <alignment horizontal="center" vertical="center"/>
      <protection/>
    </xf>
    <xf numFmtId="0" fontId="8" fillId="0" borderId="16" xfId="33" applyFont="1" applyBorder="1" applyAlignment="1">
      <alignment horizontal="center" vertical="center"/>
      <protection/>
    </xf>
    <xf numFmtId="0" fontId="33" fillId="34" borderId="14" xfId="33" applyFont="1" applyFill="1" applyBorder="1" applyAlignment="1">
      <alignment horizontal="center" vertical="center"/>
      <protection/>
    </xf>
    <xf numFmtId="0" fontId="32" fillId="0" borderId="13" xfId="33" applyFont="1" applyBorder="1" applyAlignment="1">
      <alignment horizontal="center" vertical="center"/>
      <protection/>
    </xf>
    <xf numFmtId="0" fontId="38" fillId="0" borderId="0" xfId="33" applyFont="1" applyAlignment="1">
      <alignment horizontal="center" vertical="center"/>
      <protection/>
    </xf>
    <xf numFmtId="0" fontId="30" fillId="0" borderId="19" xfId="33" applyFont="1" applyBorder="1" applyAlignment="1">
      <alignment horizontal="center" vertical="center"/>
      <protection/>
    </xf>
    <xf numFmtId="0" fontId="33" fillId="0" borderId="27" xfId="33" applyFont="1" applyFill="1" applyBorder="1" applyAlignment="1">
      <alignment horizontal="center" vertical="center"/>
      <protection/>
    </xf>
    <xf numFmtId="0" fontId="33" fillId="0" borderId="27" xfId="33" applyFont="1" applyBorder="1" applyAlignment="1">
      <alignment horizontal="center" vertical="center"/>
      <protection/>
    </xf>
    <xf numFmtId="0" fontId="33" fillId="0" borderId="19" xfId="33" applyFont="1" applyBorder="1" applyAlignment="1">
      <alignment horizontal="center" vertical="center"/>
      <protection/>
    </xf>
    <xf numFmtId="0" fontId="8" fillId="0" borderId="19" xfId="33" applyFont="1" applyBorder="1" applyAlignment="1">
      <alignment horizontal="center" vertical="center"/>
      <protection/>
    </xf>
    <xf numFmtId="0" fontId="32" fillId="0" borderId="19" xfId="33" applyFont="1" applyBorder="1" applyAlignment="1">
      <alignment horizontal="center" vertical="center"/>
      <protection/>
    </xf>
    <xf numFmtId="0" fontId="8" fillId="0" borderId="20" xfId="33" applyFont="1" applyBorder="1" applyAlignment="1">
      <alignment horizontal="center" vertical="center"/>
      <protection/>
    </xf>
    <xf numFmtId="0" fontId="33" fillId="34" borderId="18" xfId="33" applyFont="1" applyFill="1" applyBorder="1" applyAlignment="1">
      <alignment horizontal="center" vertical="center"/>
      <protection/>
    </xf>
    <xf numFmtId="0" fontId="32" fillId="0" borderId="17" xfId="33" applyFont="1" applyBorder="1" applyAlignment="1">
      <alignment horizontal="center" vertical="center"/>
      <protection/>
    </xf>
    <xf numFmtId="0" fontId="33" fillId="0" borderId="28" xfId="33" applyFont="1" applyFill="1" applyBorder="1" applyAlignment="1">
      <alignment horizontal="center" vertical="center"/>
      <protection/>
    </xf>
    <xf numFmtId="0" fontId="33" fillId="0" borderId="28" xfId="33" applyFont="1" applyBorder="1" applyAlignment="1">
      <alignment horizontal="center" vertical="center"/>
      <protection/>
    </xf>
    <xf numFmtId="0" fontId="33" fillId="0" borderId="21" xfId="33" applyFont="1" applyBorder="1" applyAlignment="1">
      <alignment horizontal="center" vertical="center"/>
      <protection/>
    </xf>
    <xf numFmtId="0" fontId="8" fillId="0" borderId="21" xfId="33" applyFont="1" applyBorder="1" applyAlignment="1">
      <alignment horizontal="center" vertical="center"/>
      <protection/>
    </xf>
    <xf numFmtId="0" fontId="32" fillId="0" borderId="21" xfId="33" applyFont="1" applyBorder="1" applyAlignment="1">
      <alignment horizontal="center" vertical="center"/>
      <protection/>
    </xf>
    <xf numFmtId="0" fontId="8" fillId="0" borderId="22" xfId="33" applyFont="1" applyBorder="1" applyAlignment="1">
      <alignment horizontal="center" vertical="center"/>
      <protection/>
    </xf>
    <xf numFmtId="0" fontId="33" fillId="34" borderId="24" xfId="33" applyFont="1" applyFill="1" applyBorder="1" applyAlignment="1">
      <alignment horizontal="center" vertical="center"/>
      <protection/>
    </xf>
    <xf numFmtId="0" fontId="32" fillId="0" borderId="23" xfId="33" applyFont="1" applyBorder="1" applyAlignment="1">
      <alignment horizontal="center" vertical="center"/>
      <protection/>
    </xf>
    <xf numFmtId="0" fontId="33" fillId="0" borderId="25" xfId="33" applyFont="1" applyBorder="1" applyAlignment="1">
      <alignment horizontal="center" vertical="center"/>
      <protection/>
    </xf>
    <xf numFmtId="0" fontId="33" fillId="0" borderId="11" xfId="33" applyFont="1" applyBorder="1" applyAlignment="1">
      <alignment horizontal="center" vertical="center"/>
      <protection/>
    </xf>
    <xf numFmtId="0" fontId="8" fillId="0" borderId="0" xfId="33" applyFont="1">
      <alignment/>
      <protection/>
    </xf>
    <xf numFmtId="0" fontId="2" fillId="0" borderId="0" xfId="33" applyFont="1" applyAlignment="1">
      <alignment horizontal="center" vertical="center"/>
      <protection/>
    </xf>
    <xf numFmtId="0" fontId="30" fillId="0" borderId="0" xfId="33" applyFont="1" applyFill="1" applyBorder="1">
      <alignment/>
      <protection/>
    </xf>
    <xf numFmtId="0" fontId="33" fillId="34" borderId="26" xfId="33" applyFont="1" applyFill="1" applyBorder="1" applyAlignment="1">
      <alignment horizontal="center" vertical="center"/>
      <protection/>
    </xf>
    <xf numFmtId="0" fontId="33" fillId="0" borderId="29" xfId="33" applyFont="1" applyBorder="1" applyAlignment="1">
      <alignment horizontal="center" vertical="center"/>
      <protection/>
    </xf>
    <xf numFmtId="0" fontId="33" fillId="0" borderId="30" xfId="33" applyFont="1" applyBorder="1" applyAlignment="1">
      <alignment horizontal="center" vertical="center"/>
      <protection/>
    </xf>
    <xf numFmtId="0" fontId="8" fillId="0" borderId="30" xfId="33" applyFont="1" applyBorder="1" applyAlignment="1">
      <alignment horizontal="center" vertical="center"/>
      <protection/>
    </xf>
    <xf numFmtId="0" fontId="32" fillId="0" borderId="30" xfId="33" applyFont="1" applyBorder="1" applyAlignment="1">
      <alignment horizontal="center" vertical="center"/>
      <protection/>
    </xf>
    <xf numFmtId="0" fontId="32" fillId="0" borderId="31" xfId="33" applyFont="1" applyBorder="1" applyAlignment="1">
      <alignment horizontal="center" vertical="center"/>
      <protection/>
    </xf>
    <xf numFmtId="0" fontId="30" fillId="0" borderId="0" xfId="33" applyFont="1" applyBorder="1" applyAlignment="1">
      <alignment horizontal="center" vertical="center"/>
      <protection/>
    </xf>
    <xf numFmtId="0" fontId="33" fillId="0" borderId="25" xfId="33" applyFont="1" applyFill="1" applyBorder="1" applyAlignment="1">
      <alignment horizontal="center" vertical="center"/>
      <protection/>
    </xf>
    <xf numFmtId="0" fontId="33" fillId="0" borderId="0" xfId="33" applyFont="1" applyFill="1" applyBorder="1" applyAlignment="1">
      <alignment horizontal="right" vertical="center" indent="1"/>
      <protection/>
    </xf>
    <xf numFmtId="0" fontId="33" fillId="0" borderId="0" xfId="33" applyFont="1" applyFill="1" applyBorder="1" applyAlignment="1">
      <alignment horizontal="center" vertical="center"/>
      <protection/>
    </xf>
    <xf numFmtId="0" fontId="8" fillId="0" borderId="0" xfId="33" applyFont="1" applyFill="1">
      <alignment/>
      <protection/>
    </xf>
    <xf numFmtId="0" fontId="33" fillId="0" borderId="12" xfId="33" applyFont="1" applyBorder="1" applyAlignment="1">
      <alignment horizontal="center" vertical="center"/>
      <protection/>
    </xf>
    <xf numFmtId="0" fontId="33" fillId="0" borderId="32" xfId="33" applyFont="1" applyBorder="1" applyAlignment="1">
      <alignment vertical="center" wrapText="1"/>
      <protection/>
    </xf>
    <xf numFmtId="0" fontId="33" fillId="34" borderId="28" xfId="33" applyFont="1" applyFill="1" applyBorder="1" applyAlignment="1">
      <alignment horizontal="center" vertical="center"/>
      <protection/>
    </xf>
    <xf numFmtId="0" fontId="40" fillId="0" borderId="0" xfId="33" applyFont="1" applyFill="1" applyBorder="1" applyAlignment="1">
      <alignment horizontal="left" vertical="center" indent="1"/>
      <protection/>
    </xf>
    <xf numFmtId="0" fontId="41" fillId="0" borderId="0" xfId="33" applyFont="1" applyFill="1" applyBorder="1" applyAlignment="1">
      <alignment horizontal="left" vertical="center"/>
      <protection/>
    </xf>
    <xf numFmtId="0" fontId="33" fillId="34" borderId="13" xfId="33" applyFont="1" applyFill="1" applyBorder="1" applyAlignment="1">
      <alignment horizontal="center" vertical="center"/>
      <protection/>
    </xf>
    <xf numFmtId="0" fontId="33" fillId="34" borderId="17" xfId="33" applyFont="1" applyFill="1" applyBorder="1" applyAlignment="1">
      <alignment horizontal="center" vertical="center"/>
      <protection/>
    </xf>
    <xf numFmtId="0" fontId="33" fillId="0" borderId="33" xfId="33" applyFont="1" applyBorder="1" applyAlignment="1">
      <alignment horizontal="center" vertical="center"/>
      <protection/>
    </xf>
    <xf numFmtId="0" fontId="32" fillId="0" borderId="33" xfId="33" applyFont="1" applyBorder="1" applyAlignment="1">
      <alignment horizontal="center" vertical="center"/>
      <protection/>
    </xf>
    <xf numFmtId="0" fontId="33" fillId="34" borderId="23" xfId="33" applyFont="1" applyFill="1" applyBorder="1" applyAlignment="1">
      <alignment horizontal="center" vertical="center"/>
      <protection/>
    </xf>
    <xf numFmtId="0" fontId="8" fillId="0" borderId="33" xfId="33" applyFont="1" applyBorder="1" applyAlignment="1">
      <alignment horizontal="center" vertical="center"/>
      <protection/>
    </xf>
    <xf numFmtId="0" fontId="8" fillId="0" borderId="34" xfId="33" applyFont="1" applyBorder="1" applyAlignment="1">
      <alignment horizontal="center" vertical="center"/>
      <protection/>
    </xf>
    <xf numFmtId="0" fontId="6" fillId="0" borderId="0" xfId="33" applyFont="1" applyFill="1" applyBorder="1" applyAlignment="1">
      <alignment horizontal="right" vertical="center" indent="1"/>
      <protection/>
    </xf>
    <xf numFmtId="0" fontId="6" fillId="0" borderId="0" xfId="33" applyFont="1" applyFill="1" applyBorder="1" applyAlignment="1">
      <alignment horizontal="center" vertical="center"/>
      <protection/>
    </xf>
    <xf numFmtId="0" fontId="5" fillId="0" borderId="25" xfId="33" applyFont="1" applyBorder="1" applyAlignment="1">
      <alignment horizontal="center" vertical="center"/>
      <protection/>
    </xf>
    <xf numFmtId="0" fontId="5" fillId="0" borderId="11" xfId="33" applyFont="1" applyBorder="1" applyAlignment="1">
      <alignment horizontal="center" vertical="center"/>
      <protection/>
    </xf>
    <xf numFmtId="0" fontId="5" fillId="0" borderId="12" xfId="33" applyFont="1" applyBorder="1" applyAlignment="1">
      <alignment horizontal="center" vertical="center"/>
      <protection/>
    </xf>
    <xf numFmtId="0" fontId="33" fillId="0" borderId="35" xfId="33" applyFont="1" applyBorder="1" applyAlignment="1">
      <alignment vertical="center"/>
      <protection/>
    </xf>
    <xf numFmtId="0" fontId="33" fillId="0" borderId="36" xfId="33" applyFont="1" applyBorder="1" applyAlignment="1">
      <alignment vertical="center"/>
      <protection/>
    </xf>
    <xf numFmtId="0" fontId="33" fillId="0" borderId="36" xfId="33" applyFont="1" applyBorder="1" applyAlignment="1">
      <alignment vertical="center" wrapText="1"/>
      <protection/>
    </xf>
    <xf numFmtId="0" fontId="33" fillId="34" borderId="17" xfId="33" applyFont="1" applyFill="1" applyBorder="1" applyAlignment="1">
      <alignment horizontal="center" vertical="center" wrapText="1"/>
      <protection/>
    </xf>
    <xf numFmtId="0" fontId="33" fillId="0" borderId="37" xfId="33" applyFont="1" applyBorder="1" applyAlignment="1">
      <alignment vertical="center"/>
      <protection/>
    </xf>
    <xf numFmtId="0" fontId="8" fillId="0" borderId="15" xfId="33" applyFont="1" applyFill="1" applyBorder="1" applyAlignment="1">
      <alignment horizontal="center" vertical="center"/>
      <protection/>
    </xf>
    <xf numFmtId="0" fontId="8" fillId="0" borderId="21" xfId="33" applyFont="1" applyFill="1" applyBorder="1" applyAlignment="1">
      <alignment horizontal="center" vertical="center"/>
      <protection/>
    </xf>
    <xf numFmtId="0" fontId="6" fillId="0" borderId="0" xfId="33" applyFont="1" applyAlignment="1">
      <alignment vertical="center"/>
      <protection/>
    </xf>
    <xf numFmtId="0" fontId="5" fillId="0" borderId="0" xfId="33" applyFont="1" applyAlignment="1">
      <alignment vertical="center"/>
      <protection/>
    </xf>
    <xf numFmtId="1" fontId="5" fillId="33" borderId="25" xfId="33" applyNumberFormat="1" applyFont="1" applyFill="1" applyBorder="1" applyAlignment="1">
      <alignment horizontal="center" vertical="center"/>
      <protection/>
    </xf>
    <xf numFmtId="1" fontId="5" fillId="33" borderId="11" xfId="33" applyNumberFormat="1" applyFont="1" applyFill="1" applyBorder="1" applyAlignment="1">
      <alignment horizontal="center" vertical="center"/>
      <protection/>
    </xf>
    <xf numFmtId="1" fontId="5" fillId="33" borderId="12" xfId="33" applyNumberFormat="1" applyFont="1" applyFill="1" applyBorder="1" applyAlignment="1">
      <alignment horizontal="center" vertical="center"/>
      <protection/>
    </xf>
    <xf numFmtId="0" fontId="4" fillId="0" borderId="0" xfId="33" applyFont="1" applyAlignment="1">
      <alignment vertical="center"/>
      <protection/>
    </xf>
    <xf numFmtId="0" fontId="3" fillId="0" borderId="0" xfId="33" applyFont="1" applyFill="1">
      <alignment/>
      <protection/>
    </xf>
    <xf numFmtId="0" fontId="5" fillId="0" borderId="0" xfId="33" applyFont="1" applyFill="1">
      <alignment/>
      <protection/>
    </xf>
    <xf numFmtId="0" fontId="32" fillId="0" borderId="17" xfId="33" applyFont="1" applyFill="1" applyBorder="1" applyAlignment="1">
      <alignment horizontal="center" vertical="center"/>
      <protection/>
    </xf>
    <xf numFmtId="0" fontId="91" fillId="0" borderId="0" xfId="0" applyFont="1" applyAlignment="1">
      <alignment vertical="center"/>
    </xf>
    <xf numFmtId="0" fontId="92" fillId="0" borderId="0" xfId="0" applyFont="1" applyAlignment="1">
      <alignment vertical="center"/>
    </xf>
    <xf numFmtId="0" fontId="93" fillId="0" borderId="0" xfId="0" applyFont="1" applyBorder="1" applyAlignment="1">
      <alignment vertical="center"/>
    </xf>
    <xf numFmtId="0" fontId="92" fillId="0" borderId="0" xfId="0" applyFont="1" applyBorder="1" applyAlignment="1">
      <alignment/>
    </xf>
    <xf numFmtId="0" fontId="93" fillId="0" borderId="0" xfId="0" applyFont="1" applyBorder="1" applyAlignment="1">
      <alignment/>
    </xf>
    <xf numFmtId="0" fontId="93" fillId="0" borderId="0" xfId="0" applyFont="1" applyBorder="1" applyAlignment="1">
      <alignment/>
    </xf>
    <xf numFmtId="0" fontId="92" fillId="0" borderId="0" xfId="0" applyFont="1" applyBorder="1" applyAlignment="1">
      <alignment/>
    </xf>
    <xf numFmtId="0" fontId="91" fillId="0" borderId="0" xfId="0" applyFont="1" applyBorder="1" applyAlignment="1">
      <alignment/>
    </xf>
    <xf numFmtId="0" fontId="92" fillId="0" borderId="0" xfId="0" applyFont="1" applyAlignment="1">
      <alignment/>
    </xf>
    <xf numFmtId="0" fontId="93" fillId="0" borderId="0" xfId="0" applyFont="1" applyAlignment="1">
      <alignment/>
    </xf>
    <xf numFmtId="0" fontId="33" fillId="0" borderId="38" xfId="33" applyFont="1" applyFill="1" applyBorder="1" applyAlignment="1">
      <alignment horizontal="center" vertical="center"/>
      <protection/>
    </xf>
    <xf numFmtId="0" fontId="33" fillId="0" borderId="14" xfId="33" applyFont="1" applyBorder="1" applyAlignment="1">
      <alignment horizontal="center" vertical="center"/>
      <protection/>
    </xf>
    <xf numFmtId="0" fontId="33" fillId="0" borderId="18" xfId="33" applyFont="1" applyBorder="1" applyAlignment="1">
      <alignment horizontal="center" vertical="center"/>
      <protection/>
    </xf>
    <xf numFmtId="0" fontId="33" fillId="0" borderId="39" xfId="33" applyFont="1" applyBorder="1" applyAlignment="1">
      <alignment vertical="center" wrapText="1"/>
      <protection/>
    </xf>
    <xf numFmtId="0" fontId="33" fillId="0" borderId="40" xfId="33" applyFont="1" applyBorder="1" applyAlignment="1">
      <alignment vertical="center" wrapText="1"/>
      <protection/>
    </xf>
    <xf numFmtId="0" fontId="33" fillId="0" borderId="41" xfId="33" applyFont="1" applyFill="1" applyBorder="1" applyAlignment="1">
      <alignment horizontal="center" vertical="center"/>
      <protection/>
    </xf>
    <xf numFmtId="0" fontId="94" fillId="0" borderId="42" xfId="0" applyFont="1" applyBorder="1" applyAlignment="1">
      <alignment vertical="center" wrapText="1"/>
    </xf>
    <xf numFmtId="0" fontId="33" fillId="0" borderId="39" xfId="33" applyFont="1" applyFill="1" applyBorder="1" applyAlignment="1">
      <alignment horizontal="center" vertical="center"/>
      <protection/>
    </xf>
    <xf numFmtId="0" fontId="33" fillId="0" borderId="40" xfId="33" applyFont="1" applyFill="1" applyBorder="1" applyAlignment="1">
      <alignment horizontal="center" vertical="center"/>
      <protection/>
    </xf>
    <xf numFmtId="0" fontId="33" fillId="0" borderId="43" xfId="33" applyFont="1" applyFill="1" applyBorder="1" applyAlignment="1">
      <alignment horizontal="center" vertical="center"/>
      <protection/>
    </xf>
    <xf numFmtId="0" fontId="6" fillId="0" borderId="44" xfId="33" applyFont="1" applyBorder="1" applyAlignment="1">
      <alignment vertical="center" wrapText="1"/>
      <protection/>
    </xf>
    <xf numFmtId="0" fontId="6" fillId="0" borderId="42" xfId="33" applyFont="1" applyBorder="1" applyAlignment="1">
      <alignment vertical="center" wrapText="1"/>
      <protection/>
    </xf>
    <xf numFmtId="0" fontId="33" fillId="0" borderId="45" xfId="33" applyFont="1" applyBorder="1" applyAlignment="1">
      <alignment horizontal="center" vertical="center"/>
      <protection/>
    </xf>
    <xf numFmtId="0" fontId="8" fillId="0" borderId="46" xfId="33" applyFont="1" applyBorder="1" applyAlignment="1">
      <alignment horizontal="center" vertical="center"/>
      <protection/>
    </xf>
    <xf numFmtId="0" fontId="8" fillId="0" borderId="47" xfId="33" applyFont="1" applyBorder="1" applyAlignment="1">
      <alignment horizontal="center" vertical="center"/>
      <protection/>
    </xf>
    <xf numFmtId="0" fontId="33" fillId="34" borderId="48" xfId="33" applyFont="1" applyFill="1" applyBorder="1" applyAlignment="1">
      <alignment horizontal="center" vertical="center"/>
      <protection/>
    </xf>
    <xf numFmtId="0" fontId="33" fillId="34" borderId="49" xfId="33" applyFont="1" applyFill="1" applyBorder="1" applyAlignment="1">
      <alignment horizontal="center" vertical="center"/>
      <protection/>
    </xf>
    <xf numFmtId="0" fontId="33" fillId="34" borderId="50" xfId="33" applyFont="1" applyFill="1" applyBorder="1" applyAlignment="1">
      <alignment horizontal="center" vertical="center"/>
      <protection/>
    </xf>
    <xf numFmtId="0" fontId="33" fillId="34" borderId="51" xfId="33" applyFont="1" applyFill="1" applyBorder="1" applyAlignment="1">
      <alignment horizontal="center" vertical="center"/>
      <protection/>
    </xf>
    <xf numFmtId="0" fontId="33" fillId="0" borderId="52" xfId="33" applyFont="1" applyFill="1" applyBorder="1" applyAlignment="1">
      <alignment horizontal="center" vertical="center"/>
      <protection/>
    </xf>
    <xf numFmtId="0" fontId="94" fillId="0" borderId="53" xfId="0" applyFont="1" applyBorder="1" applyAlignment="1">
      <alignment vertical="center" wrapText="1"/>
    </xf>
    <xf numFmtId="0" fontId="33" fillId="0" borderId="54" xfId="33" applyFont="1" applyBorder="1" applyAlignment="1">
      <alignment horizontal="center" vertical="center"/>
      <protection/>
    </xf>
    <xf numFmtId="0" fontId="33" fillId="0" borderId="55" xfId="33" applyFont="1" applyBorder="1" applyAlignment="1">
      <alignment horizontal="center" vertical="center"/>
      <protection/>
    </xf>
    <xf numFmtId="0" fontId="33" fillId="0" borderId="56" xfId="33" applyFont="1" applyBorder="1" applyAlignment="1">
      <alignment horizontal="center" vertical="center"/>
      <protection/>
    </xf>
    <xf numFmtId="0" fontId="33" fillId="0" borderId="57" xfId="33" applyFont="1" applyBorder="1" applyAlignment="1">
      <alignment horizontal="center" vertical="center"/>
      <protection/>
    </xf>
    <xf numFmtId="0" fontId="33" fillId="0" borderId="58" xfId="33" applyFont="1" applyBorder="1" applyAlignment="1">
      <alignment horizontal="center" vertical="center"/>
      <protection/>
    </xf>
    <xf numFmtId="0" fontId="8" fillId="0" borderId="58" xfId="33" applyFont="1" applyBorder="1" applyAlignment="1">
      <alignment horizontal="center" vertical="center"/>
      <protection/>
    </xf>
    <xf numFmtId="0" fontId="32" fillId="0" borderId="58" xfId="33" applyFont="1" applyBorder="1" applyAlignment="1">
      <alignment horizontal="center" vertical="center"/>
      <protection/>
    </xf>
    <xf numFmtId="0" fontId="8" fillId="0" borderId="59" xfId="33" applyFont="1" applyBorder="1" applyAlignment="1">
      <alignment horizontal="center" vertical="center"/>
      <protection/>
    </xf>
    <xf numFmtId="0" fontId="8" fillId="0" borderId="60" xfId="33" applyFont="1" applyBorder="1" applyAlignment="1">
      <alignment horizontal="center" vertical="center"/>
      <protection/>
    </xf>
    <xf numFmtId="0" fontId="33" fillId="0" borderId="61" xfId="33" applyFont="1" applyFill="1" applyBorder="1" applyAlignment="1">
      <alignment horizontal="center" vertical="center"/>
      <protection/>
    </xf>
    <xf numFmtId="0" fontId="33" fillId="0" borderId="43" xfId="33" applyFont="1" applyBorder="1" applyAlignment="1">
      <alignment vertical="center" wrapText="1"/>
      <protection/>
    </xf>
    <xf numFmtId="0" fontId="32" fillId="0" borderId="62" xfId="33" applyFont="1" applyBorder="1" applyAlignment="1">
      <alignment horizontal="center" vertical="center"/>
      <protection/>
    </xf>
    <xf numFmtId="0" fontId="8" fillId="0" borderId="63" xfId="33" applyFont="1" applyBorder="1" applyAlignment="1">
      <alignment horizontal="center" vertical="center"/>
      <protection/>
    </xf>
    <xf numFmtId="0" fontId="94" fillId="0" borderId="64" xfId="0" applyFont="1" applyBorder="1" applyAlignment="1">
      <alignment vertical="center" wrapText="1"/>
    </xf>
    <xf numFmtId="0" fontId="94" fillId="0" borderId="65" xfId="0" applyFont="1" applyBorder="1" applyAlignment="1">
      <alignment vertical="center" wrapText="1"/>
    </xf>
    <xf numFmtId="0" fontId="27" fillId="0" borderId="65" xfId="0" applyFont="1" applyBorder="1" applyAlignment="1">
      <alignment vertical="center" wrapText="1"/>
    </xf>
    <xf numFmtId="0" fontId="27" fillId="0" borderId="66" xfId="0" applyFont="1" applyBorder="1" applyAlignment="1">
      <alignment vertical="center" wrapText="1"/>
    </xf>
    <xf numFmtId="0" fontId="32" fillId="0" borderId="40" xfId="33" applyFont="1" applyBorder="1" applyAlignment="1">
      <alignment horizontal="center" vertical="center"/>
      <protection/>
    </xf>
    <xf numFmtId="0" fontId="32" fillId="0" borderId="43" xfId="33" applyFont="1" applyBorder="1" applyAlignment="1">
      <alignment horizontal="center" vertical="center"/>
      <protection/>
    </xf>
    <xf numFmtId="0" fontId="33" fillId="0" borderId="67" xfId="33" applyFont="1" applyFill="1" applyBorder="1" applyAlignment="1">
      <alignment horizontal="center" vertical="center"/>
      <protection/>
    </xf>
    <xf numFmtId="0" fontId="33" fillId="0" borderId="68" xfId="33" applyFont="1" applyBorder="1" applyAlignment="1">
      <alignment vertical="center" wrapText="1"/>
      <protection/>
    </xf>
    <xf numFmtId="0" fontId="33" fillId="0" borderId="69" xfId="33" applyFont="1" applyBorder="1" applyAlignment="1">
      <alignment horizontal="center" vertical="center"/>
      <protection/>
    </xf>
    <xf numFmtId="0" fontId="32" fillId="0" borderId="70" xfId="33" applyFont="1" applyBorder="1" applyAlignment="1">
      <alignment horizontal="center" vertical="center"/>
      <protection/>
    </xf>
    <xf numFmtId="0" fontId="33" fillId="0" borderId="71" xfId="33" applyFont="1" applyFill="1" applyBorder="1" applyAlignment="1">
      <alignment horizontal="center" vertical="center"/>
      <protection/>
    </xf>
    <xf numFmtId="0" fontId="32" fillId="0" borderId="72" xfId="33" applyFont="1" applyBorder="1" applyAlignment="1">
      <alignment horizontal="center" vertical="center"/>
      <protection/>
    </xf>
    <xf numFmtId="0" fontId="33" fillId="0" borderId="73" xfId="33" applyFont="1" applyFill="1" applyBorder="1" applyAlignment="1">
      <alignment horizontal="center" vertical="center"/>
      <protection/>
    </xf>
    <xf numFmtId="0" fontId="33" fillId="0" borderId="74" xfId="33" applyFont="1" applyBorder="1" applyAlignment="1">
      <alignment vertical="center" wrapText="1"/>
      <protection/>
    </xf>
    <xf numFmtId="0" fontId="32" fillId="0" borderId="75" xfId="33" applyFont="1" applyBorder="1" applyAlignment="1">
      <alignment horizontal="center" vertical="center"/>
      <protection/>
    </xf>
    <xf numFmtId="0" fontId="4" fillId="0" borderId="25" xfId="33" applyFont="1" applyBorder="1" applyAlignment="1">
      <alignment horizontal="center" vertical="center"/>
      <protection/>
    </xf>
    <xf numFmtId="0" fontId="4" fillId="0" borderId="11" xfId="33" applyFont="1" applyBorder="1" applyAlignment="1">
      <alignment horizontal="center" vertical="center"/>
      <protection/>
    </xf>
    <xf numFmtId="0" fontId="4" fillId="0" borderId="12" xfId="33" applyFont="1" applyBorder="1" applyAlignment="1">
      <alignment horizontal="center" vertical="center"/>
      <protection/>
    </xf>
    <xf numFmtId="0" fontId="41" fillId="0" borderId="0" xfId="33" applyFont="1">
      <alignment/>
      <protection/>
    </xf>
    <xf numFmtId="0" fontId="4" fillId="0" borderId="0" xfId="33" applyFont="1" applyBorder="1" applyAlignment="1">
      <alignment vertical="center"/>
      <protection/>
    </xf>
    <xf numFmtId="0" fontId="43" fillId="0" borderId="40" xfId="33" applyFont="1" applyFill="1" applyBorder="1" applyAlignment="1">
      <alignment horizontal="center" vertical="center"/>
      <protection/>
    </xf>
    <xf numFmtId="0" fontId="43" fillId="0" borderId="18" xfId="33" applyFont="1" applyBorder="1" applyAlignment="1">
      <alignment horizontal="center" vertical="center"/>
      <protection/>
    </xf>
    <xf numFmtId="0" fontId="43" fillId="0" borderId="19" xfId="33" applyFont="1" applyBorder="1" applyAlignment="1">
      <alignment horizontal="center" vertical="center"/>
      <protection/>
    </xf>
    <xf numFmtId="0" fontId="46" fillId="0" borderId="19" xfId="33" applyFont="1" applyBorder="1" applyAlignment="1">
      <alignment horizontal="center" vertical="center"/>
      <protection/>
    </xf>
    <xf numFmtId="0" fontId="39" fillId="0" borderId="19" xfId="33" applyFont="1" applyBorder="1" applyAlignment="1">
      <alignment horizontal="center" vertical="center"/>
      <protection/>
    </xf>
    <xf numFmtId="0" fontId="46" fillId="0" borderId="20" xfId="33" applyFont="1" applyBorder="1" applyAlignment="1">
      <alignment horizontal="center" vertical="center"/>
      <protection/>
    </xf>
    <xf numFmtId="0" fontId="43" fillId="33" borderId="27" xfId="33" applyFont="1" applyFill="1" applyBorder="1" applyAlignment="1">
      <alignment horizontal="center" vertical="center"/>
      <protection/>
    </xf>
    <xf numFmtId="0" fontId="43" fillId="33" borderId="19" xfId="33" applyFont="1" applyFill="1" applyBorder="1" applyAlignment="1">
      <alignment horizontal="center" vertical="center"/>
      <protection/>
    </xf>
    <xf numFmtId="0" fontId="43" fillId="33" borderId="76" xfId="33" applyFont="1" applyFill="1" applyBorder="1" applyAlignment="1">
      <alignment horizontal="center" vertical="center"/>
      <protection/>
    </xf>
    <xf numFmtId="0" fontId="43" fillId="34" borderId="50" xfId="33" applyFont="1" applyFill="1" applyBorder="1" applyAlignment="1">
      <alignment horizontal="center" vertical="center"/>
      <protection/>
    </xf>
    <xf numFmtId="0" fontId="21" fillId="0" borderId="0" xfId="33" applyFont="1" applyAlignment="1">
      <alignment horizontal="center" vertical="center"/>
      <protection/>
    </xf>
    <xf numFmtId="0" fontId="21" fillId="0" borderId="19" xfId="33" applyFont="1" applyBorder="1" applyAlignment="1">
      <alignment horizontal="center" vertical="center"/>
      <protection/>
    </xf>
    <xf numFmtId="0" fontId="21" fillId="0" borderId="0" xfId="33" applyFont="1">
      <alignment/>
      <protection/>
    </xf>
    <xf numFmtId="0" fontId="46" fillId="33" borderId="19" xfId="33" applyFont="1" applyFill="1" applyBorder="1" applyAlignment="1">
      <alignment horizontal="center" vertical="center" wrapText="1"/>
      <protection/>
    </xf>
    <xf numFmtId="0" fontId="43" fillId="33" borderId="21" xfId="33" applyFont="1" applyFill="1" applyBorder="1" applyAlignment="1">
      <alignment horizontal="center" vertical="center" wrapText="1"/>
      <protection/>
    </xf>
    <xf numFmtId="0" fontId="10" fillId="0" borderId="0" xfId="33" applyFont="1" applyFill="1" applyBorder="1" applyAlignment="1">
      <alignment horizontal="center" vertical="center"/>
      <protection/>
    </xf>
    <xf numFmtId="0" fontId="47" fillId="0" borderId="0" xfId="33" applyFont="1" applyFill="1" applyBorder="1" applyAlignment="1">
      <alignment vertical="center"/>
      <protection/>
    </xf>
    <xf numFmtId="0" fontId="43" fillId="33" borderId="15" xfId="33" applyFont="1" applyFill="1" applyBorder="1" applyAlignment="1">
      <alignment horizontal="center" vertical="center"/>
      <protection/>
    </xf>
    <xf numFmtId="0" fontId="43" fillId="33" borderId="21" xfId="33" applyFont="1" applyFill="1" applyBorder="1" applyAlignment="1">
      <alignment horizontal="center" vertical="center"/>
      <protection/>
    </xf>
    <xf numFmtId="0" fontId="43" fillId="33" borderId="11" xfId="33" applyFont="1" applyFill="1" applyBorder="1" applyAlignment="1">
      <alignment horizontal="center" vertical="center"/>
      <protection/>
    </xf>
    <xf numFmtId="0" fontId="43" fillId="33" borderId="77" xfId="33" applyFont="1" applyFill="1" applyBorder="1" applyAlignment="1">
      <alignment horizontal="center" vertical="center"/>
      <protection/>
    </xf>
    <xf numFmtId="0" fontId="43" fillId="33" borderId="62" xfId="33" applyFont="1" applyFill="1" applyBorder="1" applyAlignment="1">
      <alignment horizontal="center" vertical="center"/>
      <protection/>
    </xf>
    <xf numFmtId="0" fontId="43" fillId="33" borderId="78" xfId="33" applyFont="1" applyFill="1" applyBorder="1" applyAlignment="1">
      <alignment horizontal="center" vertical="center"/>
      <protection/>
    </xf>
    <xf numFmtId="0" fontId="43" fillId="33" borderId="79" xfId="33" applyFont="1" applyFill="1" applyBorder="1" applyAlignment="1">
      <alignment horizontal="center" vertical="center"/>
      <protection/>
    </xf>
    <xf numFmtId="0" fontId="43" fillId="0" borderId="0" xfId="33" applyFont="1" applyFill="1" applyBorder="1" applyAlignment="1">
      <alignment horizontal="center" vertical="center"/>
      <protection/>
    </xf>
    <xf numFmtId="0" fontId="23" fillId="33" borderId="11" xfId="33" applyFont="1" applyFill="1" applyBorder="1" applyAlignment="1">
      <alignment horizontal="center" vertical="center"/>
      <protection/>
    </xf>
    <xf numFmtId="0" fontId="43" fillId="33" borderId="33" xfId="33" applyFont="1" applyFill="1" applyBorder="1" applyAlignment="1">
      <alignment horizontal="center" vertical="center"/>
      <protection/>
    </xf>
    <xf numFmtId="0" fontId="43" fillId="33" borderId="57" xfId="33" applyFont="1" applyFill="1" applyBorder="1" applyAlignment="1">
      <alignment horizontal="center" vertical="center"/>
      <protection/>
    </xf>
    <xf numFmtId="0" fontId="43" fillId="33" borderId="58" xfId="33" applyFont="1" applyFill="1" applyBorder="1" applyAlignment="1">
      <alignment horizontal="center" vertical="center"/>
      <protection/>
    </xf>
    <xf numFmtId="0" fontId="43" fillId="33" borderId="80" xfId="33" applyFont="1" applyFill="1" applyBorder="1" applyAlignment="1">
      <alignment horizontal="center" vertical="center"/>
      <protection/>
    </xf>
    <xf numFmtId="0" fontId="43" fillId="33" borderId="81" xfId="33" applyFont="1" applyFill="1" applyBorder="1" applyAlignment="1">
      <alignment horizontal="center" vertical="center"/>
      <protection/>
    </xf>
    <xf numFmtId="0" fontId="48" fillId="0" borderId="0" xfId="33" applyFont="1" applyFill="1" applyBorder="1" applyAlignment="1">
      <alignment horizontal="left" vertical="center" indent="1"/>
      <protection/>
    </xf>
    <xf numFmtId="0" fontId="43" fillId="33" borderId="30" xfId="33" applyFont="1" applyFill="1" applyBorder="1" applyAlignment="1">
      <alignment horizontal="center" vertical="center"/>
      <protection/>
    </xf>
    <xf numFmtId="0" fontId="27" fillId="0" borderId="0" xfId="33" applyFont="1" applyFill="1" applyBorder="1" applyAlignment="1">
      <alignment horizontal="center" vertical="center"/>
      <protection/>
    </xf>
    <xf numFmtId="0" fontId="24" fillId="33" borderId="11" xfId="33" applyFont="1" applyFill="1" applyBorder="1" applyAlignment="1">
      <alignment horizontal="center" vertical="center"/>
      <protection/>
    </xf>
    <xf numFmtId="0" fontId="27" fillId="0" borderId="0" xfId="33" applyFont="1" applyAlignment="1">
      <alignment vertical="center"/>
      <protection/>
    </xf>
    <xf numFmtId="0" fontId="46" fillId="33" borderId="19" xfId="33" applyFont="1" applyFill="1" applyBorder="1" applyAlignment="1">
      <alignment horizontal="center" vertical="center"/>
      <protection/>
    </xf>
    <xf numFmtId="0" fontId="21" fillId="0" borderId="0" xfId="33" applyFont="1" applyFill="1" applyBorder="1" applyAlignment="1">
      <alignment horizontal="center" vertical="center"/>
      <protection/>
    </xf>
    <xf numFmtId="0" fontId="49" fillId="0" borderId="0" xfId="33" applyFont="1" applyFill="1" applyBorder="1" applyAlignment="1">
      <alignment horizontal="center" vertical="center"/>
      <protection/>
    </xf>
    <xf numFmtId="0" fontId="49" fillId="0" borderId="0" xfId="33" applyFont="1">
      <alignment/>
      <protection/>
    </xf>
    <xf numFmtId="0" fontId="46" fillId="33" borderId="18" xfId="33" applyFont="1" applyFill="1" applyBorder="1" applyAlignment="1">
      <alignment horizontal="center" vertical="center" wrapText="1"/>
      <protection/>
    </xf>
    <xf numFmtId="0" fontId="43" fillId="33" borderId="24" xfId="33" applyFont="1" applyFill="1" applyBorder="1" applyAlignment="1">
      <alignment horizontal="center" vertical="center" wrapText="1"/>
      <protection/>
    </xf>
    <xf numFmtId="0" fontId="43" fillId="33" borderId="26" xfId="33" applyFont="1" applyFill="1" applyBorder="1" applyAlignment="1">
      <alignment horizontal="center" vertical="center"/>
      <protection/>
    </xf>
    <xf numFmtId="0" fontId="43" fillId="33" borderId="28" xfId="33" applyFont="1" applyFill="1" applyBorder="1" applyAlignment="1">
      <alignment horizontal="center" vertical="center"/>
      <protection/>
    </xf>
    <xf numFmtId="0" fontId="43" fillId="33" borderId="25" xfId="33" applyFont="1" applyFill="1" applyBorder="1" applyAlignment="1">
      <alignment horizontal="center" vertical="center"/>
      <protection/>
    </xf>
    <xf numFmtId="0" fontId="43" fillId="33" borderId="82" xfId="33" applyFont="1" applyFill="1" applyBorder="1" applyAlignment="1">
      <alignment horizontal="center" vertical="center"/>
      <protection/>
    </xf>
    <xf numFmtId="0" fontId="43" fillId="33" borderId="83" xfId="33" applyFont="1" applyFill="1" applyBorder="1" applyAlignment="1">
      <alignment horizontal="center" vertical="center"/>
      <protection/>
    </xf>
    <xf numFmtId="0" fontId="43" fillId="33" borderId="84" xfId="33" applyFont="1" applyFill="1" applyBorder="1" applyAlignment="1">
      <alignment horizontal="center" vertical="center"/>
      <protection/>
    </xf>
    <xf numFmtId="0" fontId="43" fillId="33" borderId="85" xfId="33" applyFont="1" applyFill="1" applyBorder="1" applyAlignment="1">
      <alignment horizontal="center" vertical="center"/>
      <protection/>
    </xf>
    <xf numFmtId="0" fontId="23" fillId="33" borderId="10" xfId="33" applyFont="1" applyFill="1" applyBorder="1" applyAlignment="1">
      <alignment horizontal="center" vertical="center"/>
      <protection/>
    </xf>
    <xf numFmtId="0" fontId="43" fillId="33" borderId="86" xfId="33" applyFont="1" applyFill="1" applyBorder="1" applyAlignment="1">
      <alignment horizontal="center" vertical="center"/>
      <protection/>
    </xf>
    <xf numFmtId="0" fontId="43" fillId="33" borderId="67" xfId="33" applyFont="1" applyFill="1" applyBorder="1" applyAlignment="1">
      <alignment horizontal="center" vertical="center"/>
      <protection/>
    </xf>
    <xf numFmtId="0" fontId="43" fillId="33" borderId="71" xfId="33" applyFont="1" applyFill="1" applyBorder="1" applyAlignment="1">
      <alignment horizontal="center" vertical="center"/>
      <protection/>
    </xf>
    <xf numFmtId="0" fontId="43" fillId="33" borderId="14" xfId="33" applyFont="1" applyFill="1" applyBorder="1" applyAlignment="1">
      <alignment horizontal="center" vertical="center"/>
      <protection/>
    </xf>
    <xf numFmtId="0" fontId="43" fillId="33" borderId="55" xfId="33" applyFont="1" applyFill="1" applyBorder="1" applyAlignment="1">
      <alignment horizontal="center" vertical="center"/>
      <protection/>
    </xf>
    <xf numFmtId="0" fontId="24" fillId="33" borderId="10" xfId="33" applyFont="1" applyFill="1" applyBorder="1" applyAlignment="1">
      <alignment horizontal="center" vertical="center"/>
      <protection/>
    </xf>
    <xf numFmtId="0" fontId="43" fillId="33" borderId="10" xfId="33" applyFont="1" applyFill="1" applyBorder="1" applyAlignment="1">
      <alignment horizontal="center" vertical="center"/>
      <protection/>
    </xf>
    <xf numFmtId="0" fontId="46" fillId="33" borderId="20" xfId="33" applyFont="1" applyFill="1" applyBorder="1" applyAlignment="1">
      <alignment horizontal="center" vertical="center" wrapText="1"/>
      <protection/>
    </xf>
    <xf numFmtId="0" fontId="43" fillId="33" borderId="16" xfId="33" applyFont="1" applyFill="1" applyBorder="1" applyAlignment="1">
      <alignment horizontal="center" vertical="center"/>
      <protection/>
    </xf>
    <xf numFmtId="0" fontId="43" fillId="33" borderId="20" xfId="33" applyFont="1" applyFill="1" applyBorder="1" applyAlignment="1">
      <alignment horizontal="center" vertical="center"/>
      <protection/>
    </xf>
    <xf numFmtId="0" fontId="43" fillId="33" borderId="22" xfId="33" applyFont="1" applyFill="1" applyBorder="1" applyAlignment="1">
      <alignment horizontal="center" vertical="center"/>
      <protection/>
    </xf>
    <xf numFmtId="0" fontId="43" fillId="33" borderId="12" xfId="33" applyFont="1" applyFill="1" applyBorder="1" applyAlignment="1">
      <alignment horizontal="center" vertical="center"/>
      <protection/>
    </xf>
    <xf numFmtId="0" fontId="43" fillId="33" borderId="87" xfId="33" applyFont="1" applyFill="1" applyBorder="1" applyAlignment="1">
      <alignment horizontal="center" vertical="center"/>
      <protection/>
    </xf>
    <xf numFmtId="0" fontId="43" fillId="33" borderId="63" xfId="33" applyFont="1" applyFill="1" applyBorder="1" applyAlignment="1">
      <alignment horizontal="center" vertical="center"/>
      <protection/>
    </xf>
    <xf numFmtId="0" fontId="43" fillId="33" borderId="88" xfId="33" applyFont="1" applyFill="1" applyBorder="1" applyAlignment="1">
      <alignment horizontal="center" vertical="center"/>
      <protection/>
    </xf>
    <xf numFmtId="0" fontId="43" fillId="33" borderId="89" xfId="33" applyFont="1" applyFill="1" applyBorder="1" applyAlignment="1">
      <alignment horizontal="center" vertical="center"/>
      <protection/>
    </xf>
    <xf numFmtId="0" fontId="23" fillId="33" borderId="12" xfId="33" applyFont="1" applyFill="1" applyBorder="1" applyAlignment="1">
      <alignment horizontal="center" vertical="center"/>
      <protection/>
    </xf>
    <xf numFmtId="0" fontId="43" fillId="33" borderId="46" xfId="33" applyFont="1" applyFill="1" applyBorder="1" applyAlignment="1">
      <alignment horizontal="center" vertical="center"/>
      <protection/>
    </xf>
    <xf numFmtId="0" fontId="43" fillId="33" borderId="90" xfId="33" applyFont="1" applyFill="1" applyBorder="1" applyAlignment="1">
      <alignment horizontal="center" vertical="center"/>
      <protection/>
    </xf>
    <xf numFmtId="0" fontId="43" fillId="33" borderId="91" xfId="33" applyFont="1" applyFill="1" applyBorder="1" applyAlignment="1">
      <alignment horizontal="center" vertical="center"/>
      <protection/>
    </xf>
    <xf numFmtId="0" fontId="43" fillId="33" borderId="92" xfId="33" applyFont="1" applyFill="1" applyBorder="1" applyAlignment="1">
      <alignment horizontal="center" vertical="center"/>
      <protection/>
    </xf>
    <xf numFmtId="0" fontId="43" fillId="33" borderId="59" xfId="33" applyFont="1" applyFill="1" applyBorder="1" applyAlignment="1">
      <alignment horizontal="center" vertical="center"/>
      <protection/>
    </xf>
    <xf numFmtId="0" fontId="43" fillId="33" borderId="60" xfId="33" applyFont="1" applyFill="1" applyBorder="1" applyAlignment="1">
      <alignment horizontal="center" vertical="center"/>
      <protection/>
    </xf>
    <xf numFmtId="0" fontId="43" fillId="33" borderId="93" xfId="33" applyFont="1" applyFill="1" applyBorder="1" applyAlignment="1">
      <alignment horizontal="center" vertical="center"/>
      <protection/>
    </xf>
    <xf numFmtId="0" fontId="24" fillId="33" borderId="12" xfId="33" applyFont="1" applyFill="1" applyBorder="1" applyAlignment="1">
      <alignment horizontal="center" vertical="center"/>
      <protection/>
    </xf>
    <xf numFmtId="0" fontId="49" fillId="0" borderId="0" xfId="33" applyFont="1" applyFill="1">
      <alignment/>
      <protection/>
    </xf>
    <xf numFmtId="0" fontId="32" fillId="0" borderId="94" xfId="33" applyFont="1" applyBorder="1" applyAlignment="1">
      <alignment horizontal="center" vertical="center"/>
      <protection/>
    </xf>
    <xf numFmtId="0" fontId="8" fillId="0" borderId="95" xfId="33" applyFont="1" applyBorder="1" applyAlignment="1">
      <alignment horizontal="center" vertical="center"/>
      <protection/>
    </xf>
    <xf numFmtId="0" fontId="32" fillId="0" borderId="52" xfId="33" applyFont="1" applyBorder="1" applyAlignment="1">
      <alignment horizontal="center" vertical="center"/>
      <protection/>
    </xf>
    <xf numFmtId="0" fontId="33" fillId="34" borderId="0" xfId="33" applyFont="1" applyFill="1" applyBorder="1" applyAlignment="1">
      <alignment horizontal="center" vertical="center"/>
      <protection/>
    </xf>
    <xf numFmtId="0" fontId="33" fillId="0" borderId="50" xfId="33" applyFont="1" applyFill="1" applyBorder="1" applyAlignment="1">
      <alignment horizontal="center" vertical="center"/>
      <protection/>
    </xf>
    <xf numFmtId="0" fontId="33" fillId="0" borderId="96" xfId="33" applyFont="1" applyFill="1" applyBorder="1" applyAlignment="1">
      <alignment horizontal="center" vertical="center"/>
      <protection/>
    </xf>
    <xf numFmtId="0" fontId="94" fillId="0" borderId="39" xfId="0" applyFont="1" applyBorder="1" applyAlignment="1">
      <alignment vertical="center" wrapText="1"/>
    </xf>
    <xf numFmtId="0" fontId="94" fillId="0" borderId="40" xfId="0" applyFont="1" applyBorder="1" applyAlignment="1">
      <alignment vertical="center" wrapText="1"/>
    </xf>
    <xf numFmtId="0" fontId="94" fillId="0" borderId="40" xfId="0" applyFont="1" applyFill="1" applyBorder="1" applyAlignment="1">
      <alignment vertical="center" wrapText="1"/>
    </xf>
    <xf numFmtId="0" fontId="27" fillId="0" borderId="43" xfId="0" applyFont="1" applyBorder="1" applyAlignment="1">
      <alignment vertical="center" wrapText="1"/>
    </xf>
    <xf numFmtId="0" fontId="43" fillId="33" borderId="97" xfId="33" applyFont="1" applyFill="1" applyBorder="1" applyAlignment="1">
      <alignment horizontal="center" vertical="center"/>
      <protection/>
    </xf>
    <xf numFmtId="0" fontId="43" fillId="33" borderId="98" xfId="33" applyFont="1" applyFill="1" applyBorder="1" applyAlignment="1">
      <alignment horizontal="center" vertical="center"/>
      <protection/>
    </xf>
    <xf numFmtId="0" fontId="32" fillId="0" borderId="49" xfId="33" applyFont="1" applyBorder="1" applyAlignment="1">
      <alignment horizontal="center" vertical="center"/>
      <protection/>
    </xf>
    <xf numFmtId="0" fontId="32" fillId="0" borderId="50" xfId="33" applyFont="1" applyBorder="1" applyAlignment="1">
      <alignment horizontal="center" vertical="center"/>
      <protection/>
    </xf>
    <xf numFmtId="0" fontId="95" fillId="0" borderId="19" xfId="33" applyFont="1" applyBorder="1" applyAlignment="1">
      <alignment horizontal="center" vertical="center"/>
      <protection/>
    </xf>
    <xf numFmtId="1" fontId="27" fillId="33" borderId="99" xfId="33" applyNumberFormat="1" applyFont="1" applyFill="1" applyBorder="1" applyAlignment="1">
      <alignment horizontal="center" vertical="center"/>
      <protection/>
    </xf>
    <xf numFmtId="1" fontId="27" fillId="33" borderId="100" xfId="33" applyNumberFormat="1" applyFont="1" applyFill="1" applyBorder="1" applyAlignment="1">
      <alignment horizontal="center" vertical="center"/>
      <protection/>
    </xf>
    <xf numFmtId="1" fontId="27" fillId="33" borderId="101" xfId="33" applyNumberFormat="1" applyFont="1" applyFill="1" applyBorder="1" applyAlignment="1">
      <alignment horizontal="center" vertical="center"/>
      <protection/>
    </xf>
    <xf numFmtId="1" fontId="46" fillId="33" borderId="67" xfId="33" applyNumberFormat="1" applyFont="1" applyFill="1" applyBorder="1" applyAlignment="1">
      <alignment horizontal="center" vertical="center"/>
      <protection/>
    </xf>
    <xf numFmtId="1" fontId="46" fillId="33" borderId="58" xfId="33" applyNumberFormat="1" applyFont="1" applyFill="1" applyBorder="1" applyAlignment="1">
      <alignment horizontal="center" vertical="center"/>
      <protection/>
    </xf>
    <xf numFmtId="1" fontId="46" fillId="33" borderId="59" xfId="33" applyNumberFormat="1" applyFont="1" applyFill="1" applyBorder="1" applyAlignment="1">
      <alignment horizontal="center" vertical="center"/>
      <protection/>
    </xf>
    <xf numFmtId="0" fontId="46" fillId="33" borderId="71" xfId="33" applyFont="1" applyFill="1" applyBorder="1" applyAlignment="1">
      <alignment horizontal="center" vertical="center"/>
      <protection/>
    </xf>
    <xf numFmtId="0" fontId="46" fillId="33" borderId="60" xfId="33" applyFont="1" applyFill="1" applyBorder="1" applyAlignment="1">
      <alignment horizontal="center" vertical="center"/>
      <protection/>
    </xf>
    <xf numFmtId="0" fontId="46" fillId="33" borderId="73" xfId="33" applyFont="1" applyFill="1" applyBorder="1" applyAlignment="1">
      <alignment horizontal="center" vertical="center"/>
      <protection/>
    </xf>
    <xf numFmtId="0" fontId="46" fillId="33" borderId="102" xfId="33" applyFont="1" applyFill="1" applyBorder="1" applyAlignment="1">
      <alignment horizontal="center" vertical="center"/>
      <protection/>
    </xf>
    <xf numFmtId="0" fontId="46" fillId="33" borderId="103" xfId="33" applyFont="1" applyFill="1" applyBorder="1" applyAlignment="1">
      <alignment horizontal="center" vertical="center"/>
      <protection/>
    </xf>
    <xf numFmtId="0" fontId="32" fillId="0" borderId="0" xfId="33" applyFont="1" applyFill="1" applyBorder="1" applyAlignment="1">
      <alignment horizontal="center" vertical="center"/>
      <protection/>
    </xf>
    <xf numFmtId="0" fontId="32" fillId="0" borderId="104" xfId="33" applyFont="1" applyBorder="1" applyAlignment="1">
      <alignment horizontal="center" vertical="center"/>
      <protection/>
    </xf>
    <xf numFmtId="0" fontId="32" fillId="0" borderId="105" xfId="33" applyFont="1" applyBorder="1" applyAlignment="1">
      <alignment horizontal="center" vertical="center"/>
      <protection/>
    </xf>
    <xf numFmtId="0" fontId="39" fillId="0" borderId="105" xfId="33" applyFont="1" applyBorder="1" applyAlignment="1">
      <alignment horizontal="center" vertical="center"/>
      <protection/>
    </xf>
    <xf numFmtId="0" fontId="32" fillId="0" borderId="105" xfId="33" applyFont="1" applyFill="1" applyBorder="1" applyAlignment="1">
      <alignment horizontal="center" vertical="center"/>
      <protection/>
    </xf>
    <xf numFmtId="0" fontId="32" fillId="0" borderId="106" xfId="33" applyFont="1" applyFill="1" applyBorder="1" applyAlignment="1">
      <alignment horizontal="center" vertical="center"/>
      <protection/>
    </xf>
    <xf numFmtId="0" fontId="33" fillId="0" borderId="107" xfId="33" applyFont="1" applyBorder="1" applyAlignment="1">
      <alignment horizontal="center" vertical="center"/>
      <protection/>
    </xf>
    <xf numFmtId="0" fontId="43" fillId="33" borderId="108" xfId="33" applyFont="1" applyFill="1" applyBorder="1" applyAlignment="1">
      <alignment horizontal="center" vertical="center"/>
      <protection/>
    </xf>
    <xf numFmtId="0" fontId="8" fillId="0" borderId="109" xfId="33" applyFont="1" applyBorder="1" applyAlignment="1">
      <alignment horizontal="center" vertical="center"/>
      <protection/>
    </xf>
    <xf numFmtId="0" fontId="8" fillId="0" borderId="76" xfId="33" applyFont="1" applyBorder="1" applyAlignment="1">
      <alignment horizontal="center" vertical="center"/>
      <protection/>
    </xf>
    <xf numFmtId="0" fontId="33" fillId="34" borderId="110" xfId="33" applyFont="1" applyFill="1" applyBorder="1" applyAlignment="1">
      <alignment horizontal="center" vertical="center"/>
      <protection/>
    </xf>
    <xf numFmtId="0" fontId="33" fillId="0" borderId="111" xfId="33" applyFont="1" applyFill="1" applyBorder="1" applyAlignment="1">
      <alignment horizontal="center" vertical="center"/>
      <protection/>
    </xf>
    <xf numFmtId="0" fontId="43" fillId="33" borderId="112" xfId="33" applyFont="1" applyFill="1" applyBorder="1" applyAlignment="1">
      <alignment horizontal="center" vertical="center"/>
      <protection/>
    </xf>
    <xf numFmtId="0" fontId="43" fillId="33" borderId="113" xfId="33" applyFont="1" applyFill="1" applyBorder="1" applyAlignment="1">
      <alignment horizontal="center" vertical="center"/>
      <protection/>
    </xf>
    <xf numFmtId="0" fontId="32" fillId="0" borderId="106" xfId="33" applyFont="1" applyBorder="1" applyAlignment="1">
      <alignment horizontal="center" vertical="center"/>
      <protection/>
    </xf>
    <xf numFmtId="0" fontId="96" fillId="0" borderId="114" xfId="0" applyFont="1" applyBorder="1" applyAlignment="1">
      <alignment horizontal="center" vertical="center" wrapText="1"/>
    </xf>
    <xf numFmtId="0" fontId="96" fillId="0" borderId="115" xfId="0" applyFont="1" applyBorder="1" applyAlignment="1">
      <alignment horizontal="center" vertical="center" wrapText="1"/>
    </xf>
    <xf numFmtId="0" fontId="96" fillId="0" borderId="115" xfId="0" applyFont="1" applyFill="1" applyBorder="1" applyAlignment="1">
      <alignment horizontal="center" vertical="center" wrapText="1"/>
    </xf>
    <xf numFmtId="0" fontId="33" fillId="0" borderId="116" xfId="33" applyFont="1" applyBorder="1" applyAlignment="1">
      <alignment horizontal="center" vertical="center"/>
      <protection/>
    </xf>
    <xf numFmtId="0" fontId="33" fillId="0" borderId="117" xfId="33" applyFont="1" applyBorder="1" applyAlignment="1">
      <alignment horizontal="center" vertical="center"/>
      <protection/>
    </xf>
    <xf numFmtId="0" fontId="33" fillId="0" borderId="118" xfId="33" applyFont="1" applyBorder="1" applyAlignment="1">
      <alignment horizontal="center" vertical="center"/>
      <protection/>
    </xf>
    <xf numFmtId="0" fontId="33" fillId="0" borderId="119" xfId="33" applyFont="1" applyBorder="1" applyAlignment="1">
      <alignment horizontal="center" vertical="center"/>
      <protection/>
    </xf>
    <xf numFmtId="0" fontId="96" fillId="0" borderId="120" xfId="0" applyFont="1" applyBorder="1" applyAlignment="1">
      <alignment horizontal="center" vertical="center" wrapText="1"/>
    </xf>
    <xf numFmtId="0" fontId="43" fillId="33" borderId="121" xfId="33" applyFont="1" applyFill="1" applyBorder="1" applyAlignment="1">
      <alignment horizontal="center" vertical="center"/>
      <protection/>
    </xf>
    <xf numFmtId="0" fontId="33" fillId="0" borderId="122" xfId="33" applyFont="1" applyBorder="1" applyAlignment="1">
      <alignment horizontal="center" vertical="center"/>
      <protection/>
    </xf>
    <xf numFmtId="0" fontId="8" fillId="0" borderId="90" xfId="33" applyFont="1" applyBorder="1" applyAlignment="1">
      <alignment horizontal="center" vertical="center"/>
      <protection/>
    </xf>
    <xf numFmtId="0" fontId="33" fillId="0" borderId="123" xfId="33" applyFont="1" applyBorder="1" applyAlignment="1">
      <alignment horizontal="center" vertical="center"/>
      <protection/>
    </xf>
    <xf numFmtId="0" fontId="33" fillId="0" borderId="81" xfId="33" applyFont="1" applyBorder="1" applyAlignment="1">
      <alignment horizontal="center" vertical="center"/>
      <protection/>
    </xf>
    <xf numFmtId="0" fontId="33" fillId="0" borderId="92" xfId="33" applyFont="1" applyBorder="1" applyAlignment="1">
      <alignment horizontal="center" vertical="center"/>
      <protection/>
    </xf>
    <xf numFmtId="0" fontId="33" fillId="0" borderId="124" xfId="33" applyFont="1" applyBorder="1" applyAlignment="1">
      <alignment horizontal="center" vertical="center"/>
      <protection/>
    </xf>
    <xf numFmtId="0" fontId="8" fillId="0" borderId="98" xfId="33" applyFont="1" applyBorder="1" applyAlignment="1">
      <alignment horizontal="center" vertical="center"/>
      <protection/>
    </xf>
    <xf numFmtId="0" fontId="43" fillId="33" borderId="125" xfId="33" applyFont="1" applyFill="1" applyBorder="1" applyAlignment="1">
      <alignment horizontal="center" vertical="center"/>
      <protection/>
    </xf>
    <xf numFmtId="0" fontId="43" fillId="33" borderId="94" xfId="33" applyFont="1" applyFill="1" applyBorder="1" applyAlignment="1">
      <alignment horizontal="center" vertical="center"/>
      <protection/>
    </xf>
    <xf numFmtId="0" fontId="43" fillId="33" borderId="95" xfId="33" applyFont="1" applyFill="1" applyBorder="1" applyAlignment="1">
      <alignment horizontal="center" vertical="center"/>
      <protection/>
    </xf>
    <xf numFmtId="0" fontId="33" fillId="0" borderId="123" xfId="33" applyFont="1" applyFill="1" applyBorder="1" applyAlignment="1">
      <alignment horizontal="center" vertical="center"/>
      <protection/>
    </xf>
    <xf numFmtId="0" fontId="33" fillId="0" borderId="81" xfId="33" applyFont="1" applyFill="1" applyBorder="1" applyAlignment="1">
      <alignment horizontal="center" vertical="center"/>
      <protection/>
    </xf>
    <xf numFmtId="0" fontId="5" fillId="0" borderId="123" xfId="33" applyFont="1" applyBorder="1" applyAlignment="1">
      <alignment horizontal="center" vertical="center"/>
      <protection/>
    </xf>
    <xf numFmtId="0" fontId="5" fillId="0" borderId="81" xfId="33" applyFont="1" applyBorder="1" applyAlignment="1">
      <alignment horizontal="center" vertical="center"/>
      <protection/>
    </xf>
    <xf numFmtId="0" fontId="24" fillId="35" borderId="81" xfId="33" applyFont="1" applyFill="1" applyBorder="1" applyAlignment="1">
      <alignment horizontal="center" vertical="center"/>
      <protection/>
    </xf>
    <xf numFmtId="0" fontId="94" fillId="0" borderId="42" xfId="0" applyFont="1" applyFill="1" applyBorder="1" applyAlignment="1">
      <alignment vertical="center" wrapText="1"/>
    </xf>
    <xf numFmtId="0" fontId="50" fillId="0" borderId="23" xfId="33" applyFont="1" applyBorder="1" applyAlignment="1">
      <alignment horizontal="center" vertical="center"/>
      <protection/>
    </xf>
    <xf numFmtId="0" fontId="32" fillId="0" borderId="13" xfId="33" applyFont="1" applyFill="1" applyBorder="1" applyAlignment="1">
      <alignment horizontal="center" vertical="center"/>
      <protection/>
    </xf>
    <xf numFmtId="0" fontId="50" fillId="0" borderId="17" xfId="33" applyFont="1" applyFill="1" applyBorder="1" applyAlignment="1">
      <alignment horizontal="center" vertical="center"/>
      <protection/>
    </xf>
    <xf numFmtId="0" fontId="50" fillId="0" borderId="23" xfId="33" applyFont="1" applyFill="1" applyBorder="1" applyAlignment="1">
      <alignment horizontal="center" vertical="center"/>
      <protection/>
    </xf>
    <xf numFmtId="0" fontId="97" fillId="33" borderId="81" xfId="33" applyFont="1" applyFill="1" applyBorder="1" applyAlignment="1">
      <alignment horizontal="center" vertical="center"/>
      <protection/>
    </xf>
    <xf numFmtId="0" fontId="97" fillId="33" borderId="94" xfId="33" applyFont="1" applyFill="1" applyBorder="1" applyAlignment="1">
      <alignment horizontal="center" vertical="center"/>
      <protection/>
    </xf>
    <xf numFmtId="0" fontId="27" fillId="0" borderId="0" xfId="33" applyFont="1" applyFill="1" applyBorder="1" applyAlignment="1">
      <alignment horizontal="right" vertical="center" indent="1"/>
      <protection/>
    </xf>
    <xf numFmtId="0" fontId="21" fillId="0" borderId="0" xfId="33" applyFont="1" applyFill="1" applyBorder="1">
      <alignment/>
      <protection/>
    </xf>
    <xf numFmtId="0" fontId="24" fillId="0" borderId="0" xfId="33" applyFont="1" applyBorder="1" applyAlignment="1">
      <alignment/>
      <protection/>
    </xf>
    <xf numFmtId="0" fontId="24" fillId="0" borderId="0" xfId="33" applyFont="1" applyFill="1" applyBorder="1" applyAlignment="1">
      <alignment horizontal="right" vertical="center" indent="1"/>
      <protection/>
    </xf>
    <xf numFmtId="0" fontId="24" fillId="0" borderId="0" xfId="33" applyFont="1" applyFill="1" applyBorder="1" applyAlignment="1">
      <alignment horizontal="left"/>
      <protection/>
    </xf>
    <xf numFmtId="0" fontId="47" fillId="0" borderId="0" xfId="33" applyFont="1" applyBorder="1" applyAlignment="1">
      <alignment vertical="center"/>
      <protection/>
    </xf>
    <xf numFmtId="0" fontId="24" fillId="0" borderId="0" xfId="33" applyFont="1" applyFill="1" applyBorder="1" applyAlignment="1">
      <alignment horizontal="right"/>
      <protection/>
    </xf>
    <xf numFmtId="0" fontId="51" fillId="0" borderId="0" xfId="33" applyFont="1" applyBorder="1" applyAlignment="1">
      <alignment/>
      <protection/>
    </xf>
    <xf numFmtId="0" fontId="32" fillId="0" borderId="62" xfId="33" applyFont="1" applyFill="1" applyBorder="1" applyAlignment="1">
      <alignment horizontal="center" vertical="center"/>
      <protection/>
    </xf>
    <xf numFmtId="0" fontId="27" fillId="0" borderId="42" xfId="33" applyFont="1" applyFill="1" applyBorder="1" applyAlignment="1">
      <alignment vertical="center" wrapText="1"/>
      <protection/>
    </xf>
    <xf numFmtId="0" fontId="98" fillId="0" borderId="62" xfId="0" applyFont="1" applyBorder="1" applyAlignment="1">
      <alignment horizontal="center" vertical="center" wrapText="1"/>
    </xf>
    <xf numFmtId="0" fontId="92" fillId="0" borderId="62" xfId="0" applyFont="1" applyBorder="1" applyAlignment="1">
      <alignment horizontal="center" vertical="center"/>
    </xf>
    <xf numFmtId="0" fontId="92" fillId="0" borderId="62" xfId="0" applyFont="1" applyBorder="1" applyAlignment="1">
      <alignment horizontal="center" vertical="center" wrapText="1"/>
    </xf>
    <xf numFmtId="0" fontId="13" fillId="0" borderId="126" xfId="0" applyFont="1" applyBorder="1" applyAlignment="1">
      <alignment horizontal="left" vertical="center" wrapText="1"/>
    </xf>
    <xf numFmtId="0" fontId="13" fillId="0" borderId="127" xfId="0" applyFont="1" applyBorder="1" applyAlignment="1">
      <alignment horizontal="left" vertical="center" wrapText="1"/>
    </xf>
    <xf numFmtId="0" fontId="99" fillId="0" borderId="127" xfId="0" applyFont="1" applyBorder="1" applyAlignment="1">
      <alignment horizontal="left" vertical="center" wrapText="1"/>
    </xf>
    <xf numFmtId="0" fontId="99" fillId="0" borderId="126" xfId="0" applyFont="1" applyBorder="1" applyAlignment="1">
      <alignment horizontal="left" vertical="center" wrapText="1"/>
    </xf>
    <xf numFmtId="0" fontId="98" fillId="0" borderId="62" xfId="0" applyFont="1" applyBorder="1" applyAlignment="1">
      <alignment horizontal="left" vertical="center" wrapText="1"/>
    </xf>
    <xf numFmtId="0" fontId="99" fillId="0" borderId="128" xfId="0" applyFont="1" applyBorder="1" applyAlignment="1">
      <alignment horizontal="left" vertical="center" wrapText="1"/>
    </xf>
    <xf numFmtId="0" fontId="13" fillId="0" borderId="128" xfId="0" applyFont="1" applyBorder="1" applyAlignment="1">
      <alignment horizontal="left" vertical="center" wrapText="1"/>
    </xf>
    <xf numFmtId="0" fontId="99" fillId="0" borderId="129" xfId="0" applyFont="1" applyBorder="1" applyAlignment="1">
      <alignment horizontal="left" vertical="center" wrapText="1"/>
    </xf>
    <xf numFmtId="0" fontId="13" fillId="0" borderId="129" xfId="0" applyFont="1" applyBorder="1" applyAlignment="1">
      <alignment horizontal="left" vertical="center" wrapText="1"/>
    </xf>
    <xf numFmtId="0" fontId="46" fillId="0" borderId="128" xfId="0" applyFont="1" applyBorder="1" applyAlignment="1">
      <alignment horizontal="left" vertical="center" wrapText="1"/>
    </xf>
    <xf numFmtId="0" fontId="98" fillId="0" borderId="62" xfId="0" applyFont="1" applyBorder="1" applyAlignment="1">
      <alignment horizontal="left" wrapText="1"/>
    </xf>
    <xf numFmtId="0" fontId="0" fillId="0" borderId="126" xfId="0" applyFont="1" applyBorder="1" applyAlignment="1">
      <alignment horizontal="left" vertical="center" wrapText="1"/>
    </xf>
    <xf numFmtId="0" fontId="0" fillId="0" borderId="129" xfId="0" applyFont="1" applyBorder="1" applyAlignment="1">
      <alignment horizontal="left" vertical="top" wrapText="1"/>
    </xf>
    <xf numFmtId="0" fontId="0" fillId="0" borderId="128" xfId="0" applyFont="1" applyBorder="1" applyAlignment="1">
      <alignment horizontal="left" vertical="top" wrapText="1"/>
    </xf>
    <xf numFmtId="0" fontId="0" fillId="0" borderId="127" xfId="0" applyFont="1" applyBorder="1" applyAlignment="1">
      <alignment horizontal="left" vertical="center" wrapText="1"/>
    </xf>
    <xf numFmtId="0" fontId="0" fillId="0" borderId="0" xfId="0" applyFont="1" applyAlignment="1">
      <alignment/>
    </xf>
    <xf numFmtId="0" fontId="33" fillId="0" borderId="130" xfId="33" applyFont="1" applyBorder="1" applyAlignment="1">
      <alignment horizontal="center" vertical="center"/>
      <protection/>
    </xf>
    <xf numFmtId="0" fontId="33" fillId="0" borderId="131" xfId="33" applyFont="1" applyBorder="1" applyAlignment="1">
      <alignment horizontal="center" vertical="center"/>
      <protection/>
    </xf>
    <xf numFmtId="0" fontId="43" fillId="33" borderId="131" xfId="33" applyFont="1" applyFill="1" applyBorder="1" applyAlignment="1">
      <alignment horizontal="center" vertical="center"/>
      <protection/>
    </xf>
    <xf numFmtId="0" fontId="100" fillId="0" borderId="62" xfId="33" applyFont="1" applyBorder="1" applyAlignment="1">
      <alignment horizontal="center" vertical="center"/>
      <protection/>
    </xf>
    <xf numFmtId="0" fontId="97" fillId="0" borderId="62" xfId="33" applyFont="1" applyBorder="1" applyAlignment="1">
      <alignment horizontal="center" vertical="center"/>
      <protection/>
    </xf>
    <xf numFmtId="0" fontId="43" fillId="0" borderId="62" xfId="33" applyFont="1" applyBorder="1" applyAlignment="1">
      <alignment horizontal="center" vertical="center"/>
      <protection/>
    </xf>
    <xf numFmtId="0" fontId="43" fillId="0" borderId="62" xfId="33" applyFont="1" applyFill="1" applyBorder="1" applyAlignment="1">
      <alignment horizontal="right" vertical="center" indent="1"/>
      <protection/>
    </xf>
    <xf numFmtId="0" fontId="101" fillId="0" borderId="0" xfId="33" applyFont="1" applyAlignment="1">
      <alignment horizontal="center" vertical="center"/>
      <protection/>
    </xf>
    <xf numFmtId="0" fontId="43" fillId="0" borderId="62" xfId="33" applyFont="1" applyFill="1" applyBorder="1" applyAlignment="1">
      <alignment horizontal="center" vertical="center"/>
      <protection/>
    </xf>
    <xf numFmtId="0" fontId="8" fillId="0" borderId="19" xfId="33" applyFont="1" applyFill="1" applyBorder="1" applyAlignment="1">
      <alignment horizontal="center" vertical="center"/>
      <protection/>
    </xf>
    <xf numFmtId="0" fontId="32" fillId="0" borderId="19" xfId="33" applyFont="1" applyFill="1" applyBorder="1" applyAlignment="1">
      <alignment horizontal="center" vertical="center"/>
      <protection/>
    </xf>
    <xf numFmtId="0" fontId="8" fillId="0" borderId="60" xfId="33" applyFont="1" applyFill="1" applyBorder="1" applyAlignment="1">
      <alignment horizontal="center" vertical="center"/>
      <protection/>
    </xf>
    <xf numFmtId="0" fontId="96" fillId="0" borderId="120" xfId="0" applyFont="1" applyFill="1" applyBorder="1" applyAlignment="1">
      <alignment horizontal="center" vertical="center" wrapText="1"/>
    </xf>
    <xf numFmtId="0" fontId="96" fillId="0" borderId="114" xfId="0" applyFont="1" applyFill="1" applyBorder="1" applyAlignment="1">
      <alignment horizontal="center" vertical="center" wrapText="1"/>
    </xf>
    <xf numFmtId="0" fontId="43" fillId="36" borderId="62" xfId="33" applyFont="1" applyFill="1" applyBorder="1" applyAlignment="1">
      <alignment horizontal="center" vertical="center"/>
      <protection/>
    </xf>
    <xf numFmtId="0" fontId="43" fillId="36" borderId="19" xfId="33" applyFont="1" applyFill="1" applyBorder="1" applyAlignment="1">
      <alignment horizontal="center" vertical="center"/>
      <protection/>
    </xf>
    <xf numFmtId="0" fontId="43" fillId="35" borderId="33" xfId="33" applyFont="1" applyFill="1" applyBorder="1" applyAlignment="1">
      <alignment horizontal="center" vertical="center"/>
      <protection/>
    </xf>
    <xf numFmtId="0" fontId="43" fillId="36" borderId="131" xfId="33" applyFont="1" applyFill="1" applyBorder="1" applyAlignment="1">
      <alignment horizontal="center" vertical="center"/>
      <protection/>
    </xf>
    <xf numFmtId="0" fontId="43" fillId="36" borderId="58" xfId="33" applyFont="1" applyFill="1" applyBorder="1" applyAlignment="1">
      <alignment horizontal="center" vertical="center"/>
      <protection/>
    </xf>
    <xf numFmtId="0" fontId="43" fillId="35" borderId="58" xfId="33" applyFont="1" applyFill="1" applyBorder="1" applyAlignment="1">
      <alignment horizontal="center" vertical="center"/>
      <protection/>
    </xf>
    <xf numFmtId="0" fontId="43" fillId="35" borderId="19" xfId="33" applyFont="1" applyFill="1" applyBorder="1" applyAlignment="1">
      <alignment horizontal="center" vertical="center"/>
      <protection/>
    </xf>
    <xf numFmtId="0" fontId="43" fillId="36" borderId="15" xfId="33" applyFont="1" applyFill="1" applyBorder="1" applyAlignment="1">
      <alignment horizontal="center" vertical="center"/>
      <protection/>
    </xf>
    <xf numFmtId="0" fontId="43" fillId="36" borderId="27" xfId="33" applyFont="1" applyFill="1" applyBorder="1" applyAlignment="1">
      <alignment horizontal="center" vertical="center"/>
      <protection/>
    </xf>
    <xf numFmtId="0" fontId="21" fillId="35" borderId="0" xfId="33" applyFont="1" applyFill="1">
      <alignment/>
      <protection/>
    </xf>
    <xf numFmtId="0" fontId="33" fillId="0" borderId="132" xfId="33" applyFont="1" applyFill="1" applyBorder="1" applyAlignment="1">
      <alignment vertical="center" wrapText="1"/>
      <protection/>
    </xf>
    <xf numFmtId="0" fontId="33" fillId="0" borderId="20" xfId="33" applyFont="1" applyFill="1" applyBorder="1" applyAlignment="1">
      <alignment vertical="center"/>
      <protection/>
    </xf>
    <xf numFmtId="0" fontId="33" fillId="0" borderId="133" xfId="33" applyFont="1" applyFill="1" applyBorder="1" applyAlignment="1">
      <alignment vertical="center" wrapText="1"/>
      <protection/>
    </xf>
    <xf numFmtId="0" fontId="33" fillId="0" borderId="134" xfId="33" applyFont="1" applyFill="1" applyBorder="1" applyAlignment="1">
      <alignment vertical="center"/>
      <protection/>
    </xf>
    <xf numFmtId="0" fontId="102" fillId="0" borderId="42" xfId="0" applyFont="1" applyFill="1" applyBorder="1" applyAlignment="1">
      <alignment vertical="center" wrapText="1"/>
    </xf>
    <xf numFmtId="0" fontId="33" fillId="0" borderId="19" xfId="33" applyFont="1" applyFill="1" applyBorder="1" applyAlignment="1">
      <alignment horizontal="center" vertical="center"/>
      <protection/>
    </xf>
    <xf numFmtId="0" fontId="43" fillId="37" borderId="19" xfId="33" applyFont="1" applyFill="1" applyBorder="1" applyAlignment="1">
      <alignment horizontal="center" vertical="center"/>
      <protection/>
    </xf>
    <xf numFmtId="0" fontId="43" fillId="0" borderId="19" xfId="33" applyFont="1" applyFill="1" applyBorder="1" applyAlignment="1">
      <alignment horizontal="center" vertical="center"/>
      <protection/>
    </xf>
    <xf numFmtId="0" fontId="8" fillId="0" borderId="59" xfId="33" applyFont="1" applyFill="1" applyBorder="1" applyAlignment="1">
      <alignment horizontal="center" vertical="center"/>
      <protection/>
    </xf>
    <xf numFmtId="0" fontId="96" fillId="0" borderId="115" xfId="0" applyFont="1" applyFill="1" applyBorder="1" applyAlignment="1">
      <alignment horizontal="center" vertical="center" wrapText="1"/>
    </xf>
    <xf numFmtId="0" fontId="97" fillId="0" borderId="62" xfId="33" applyFont="1" applyFill="1" applyBorder="1" applyAlignment="1">
      <alignment horizontal="center" vertical="center"/>
      <protection/>
    </xf>
    <xf numFmtId="0" fontId="43" fillId="33" borderId="123" xfId="33" applyFont="1" applyFill="1" applyBorder="1" applyAlignment="1">
      <alignment horizontal="center" vertical="center"/>
      <protection/>
    </xf>
    <xf numFmtId="0" fontId="43" fillId="0" borderId="135" xfId="33" applyFont="1" applyFill="1" applyBorder="1" applyAlignment="1">
      <alignment horizontal="center" vertical="center"/>
      <protection/>
    </xf>
    <xf numFmtId="0" fontId="43" fillId="0" borderId="123" xfId="33" applyFont="1" applyFill="1" applyBorder="1" applyAlignment="1">
      <alignment horizontal="center" vertical="center"/>
      <protection/>
    </xf>
    <xf numFmtId="0" fontId="43" fillId="0" borderId="81" xfId="33" applyFont="1" applyFill="1" applyBorder="1" applyAlignment="1">
      <alignment horizontal="center" vertical="center"/>
      <protection/>
    </xf>
    <xf numFmtId="0" fontId="43" fillId="0" borderId="92" xfId="33" applyFont="1" applyFill="1" applyBorder="1" applyAlignment="1">
      <alignment horizontal="center" vertical="center"/>
      <protection/>
    </xf>
    <xf numFmtId="0" fontId="33" fillId="34" borderId="40" xfId="33" applyFont="1" applyFill="1" applyBorder="1" applyAlignment="1">
      <alignment horizontal="center" vertical="center"/>
      <protection/>
    </xf>
    <xf numFmtId="0" fontId="33" fillId="34" borderId="43" xfId="33" applyFont="1" applyFill="1" applyBorder="1" applyAlignment="1">
      <alignment horizontal="center" vertical="center"/>
      <protection/>
    </xf>
    <xf numFmtId="0" fontId="32" fillId="0" borderId="40" xfId="33" applyFont="1" applyFill="1" applyBorder="1" applyAlignment="1">
      <alignment horizontal="center" vertical="center"/>
      <protection/>
    </xf>
    <xf numFmtId="0" fontId="95" fillId="0" borderId="40" xfId="33" applyFont="1" applyFill="1" applyBorder="1" applyAlignment="1">
      <alignment horizontal="center" vertical="center"/>
      <protection/>
    </xf>
    <xf numFmtId="0" fontId="32" fillId="0" borderId="43" xfId="33" applyFont="1" applyFill="1" applyBorder="1" applyAlignment="1">
      <alignment horizontal="center" vertical="center"/>
      <protection/>
    </xf>
    <xf numFmtId="0" fontId="27" fillId="0" borderId="136" xfId="0" applyFont="1" applyFill="1" applyBorder="1" applyAlignment="1">
      <alignment vertical="center" wrapText="1"/>
    </xf>
    <xf numFmtId="0" fontId="94" fillId="0" borderId="136" xfId="0" applyFont="1" applyBorder="1" applyAlignment="1">
      <alignment vertical="center" wrapText="1"/>
    </xf>
    <xf numFmtId="0" fontId="27" fillId="0" borderId="136" xfId="0" applyFont="1" applyBorder="1" applyAlignment="1">
      <alignment vertical="center" wrapText="1"/>
    </xf>
    <xf numFmtId="0" fontId="94" fillId="0" borderId="136" xfId="0" applyFont="1" applyFill="1" applyBorder="1" applyAlignment="1">
      <alignment vertical="center" wrapText="1"/>
    </xf>
    <xf numFmtId="0" fontId="103" fillId="0" borderId="136" xfId="0" applyFont="1" applyFill="1" applyBorder="1" applyAlignment="1">
      <alignment vertical="center" wrapText="1"/>
    </xf>
    <xf numFmtId="0" fontId="33" fillId="0" borderId="83" xfId="33" applyFont="1" applyBorder="1" applyAlignment="1">
      <alignment horizontal="center" vertical="center"/>
      <protection/>
    </xf>
    <xf numFmtId="0" fontId="43" fillId="0" borderId="63" xfId="33" applyFont="1" applyFill="1" applyBorder="1" applyAlignment="1">
      <alignment horizontal="center" vertical="center"/>
      <protection/>
    </xf>
    <xf numFmtId="0" fontId="97" fillId="0" borderId="63" xfId="33" applyFont="1" applyFill="1" applyBorder="1" applyAlignment="1">
      <alignment horizontal="center" vertical="center"/>
      <protection/>
    </xf>
    <xf numFmtId="0" fontId="33" fillId="0" borderId="83" xfId="33" applyFont="1" applyFill="1" applyBorder="1" applyAlignment="1">
      <alignment horizontal="center" vertical="center"/>
      <protection/>
    </xf>
    <xf numFmtId="0" fontId="43" fillId="0" borderId="83" xfId="33" applyFont="1" applyFill="1" applyBorder="1" applyAlignment="1">
      <alignment horizontal="center" vertical="center"/>
      <protection/>
    </xf>
    <xf numFmtId="0" fontId="97" fillId="0" borderId="63" xfId="33" applyFont="1" applyBorder="1" applyAlignment="1">
      <alignment horizontal="center" vertical="center"/>
      <protection/>
    </xf>
    <xf numFmtId="0" fontId="43" fillId="0" borderId="63" xfId="33" applyFont="1" applyBorder="1" applyAlignment="1">
      <alignment horizontal="center" vertical="center"/>
      <protection/>
    </xf>
    <xf numFmtId="0" fontId="33" fillId="0" borderId="84" xfId="33" applyFont="1" applyBorder="1" applyAlignment="1">
      <alignment horizontal="center" vertical="center"/>
      <protection/>
    </xf>
    <xf numFmtId="0" fontId="33" fillId="0" borderId="137" xfId="33" applyFont="1" applyBorder="1" applyAlignment="1">
      <alignment horizontal="center" vertical="center"/>
      <protection/>
    </xf>
    <xf numFmtId="0" fontId="8" fillId="0" borderId="102" xfId="33" applyFont="1" applyBorder="1" applyAlignment="1">
      <alignment horizontal="center" vertical="center"/>
      <protection/>
    </xf>
    <xf numFmtId="0" fontId="32" fillId="0" borderId="102" xfId="33" applyFont="1" applyBorder="1" applyAlignment="1">
      <alignment horizontal="center" vertical="center"/>
      <protection/>
    </xf>
    <xf numFmtId="0" fontId="8" fillId="0" borderId="103" xfId="33" applyFont="1" applyBorder="1" applyAlignment="1">
      <alignment horizontal="center" vertical="center"/>
      <protection/>
    </xf>
    <xf numFmtId="0" fontId="43" fillId="0" borderId="94" xfId="33" applyFont="1" applyFill="1" applyBorder="1" applyAlignment="1">
      <alignment horizontal="right" vertical="center" indent="1"/>
      <protection/>
    </xf>
    <xf numFmtId="0" fontId="27" fillId="0" borderId="138" xfId="0" applyFont="1" applyBorder="1" applyAlignment="1">
      <alignment vertical="center" wrapText="1"/>
    </xf>
    <xf numFmtId="0" fontId="33" fillId="0" borderId="139" xfId="33" applyFont="1" applyFill="1" applyBorder="1" applyAlignment="1">
      <alignment horizontal="center" vertical="center"/>
      <protection/>
    </xf>
    <xf numFmtId="0" fontId="33" fillId="0" borderId="140" xfId="33" applyFont="1" applyBorder="1" applyAlignment="1">
      <alignment horizontal="center" vertical="center"/>
      <protection/>
    </xf>
    <xf numFmtId="0" fontId="43" fillId="33" borderId="130" xfId="33" applyFont="1" applyFill="1" applyBorder="1" applyAlignment="1">
      <alignment horizontal="center" vertical="center"/>
      <protection/>
    </xf>
    <xf numFmtId="0" fontId="100" fillId="35" borderId="140" xfId="33" applyFont="1" applyFill="1" applyBorder="1" applyAlignment="1">
      <alignment horizontal="center" vertical="center"/>
      <protection/>
    </xf>
    <xf numFmtId="0" fontId="43" fillId="0" borderId="135" xfId="33" applyFont="1" applyFill="1" applyBorder="1" applyAlignment="1">
      <alignment horizontal="right" vertical="center" indent="1"/>
      <protection/>
    </xf>
    <xf numFmtId="0" fontId="27" fillId="0" borderId="141" xfId="0" applyFont="1" applyFill="1" applyBorder="1" applyAlignment="1">
      <alignment vertical="center" wrapText="1"/>
    </xf>
    <xf numFmtId="0" fontId="43" fillId="0" borderId="142" xfId="33" applyFont="1" applyFill="1" applyBorder="1" applyAlignment="1">
      <alignment horizontal="center" vertical="center"/>
      <protection/>
    </xf>
    <xf numFmtId="0" fontId="43" fillId="0" borderId="143" xfId="33" applyFont="1" applyFill="1" applyBorder="1" applyAlignment="1">
      <alignment horizontal="center" vertical="center"/>
      <protection/>
    </xf>
    <xf numFmtId="0" fontId="32" fillId="0" borderId="144" xfId="33" applyFont="1" applyFill="1" applyBorder="1" applyAlignment="1">
      <alignment horizontal="center" vertical="center"/>
      <protection/>
    </xf>
    <xf numFmtId="0" fontId="33" fillId="0" borderId="78" xfId="33" applyFont="1" applyBorder="1" applyAlignment="1">
      <alignment horizontal="right" vertical="center" indent="1"/>
      <protection/>
    </xf>
    <xf numFmtId="1" fontId="6" fillId="33" borderId="108" xfId="33" applyNumberFormat="1" applyFont="1" applyFill="1" applyBorder="1" applyAlignment="1">
      <alignment horizontal="center" vertical="center"/>
      <protection/>
    </xf>
    <xf numFmtId="1" fontId="6" fillId="33" borderId="145" xfId="33" applyNumberFormat="1" applyFont="1" applyFill="1" applyBorder="1" applyAlignment="1">
      <alignment horizontal="center" vertical="center"/>
      <protection/>
    </xf>
    <xf numFmtId="1" fontId="6" fillId="33" borderId="57" xfId="33" applyNumberFormat="1" applyFont="1" applyFill="1" applyBorder="1" applyAlignment="1">
      <alignment horizontal="center" vertical="center"/>
      <protection/>
    </xf>
    <xf numFmtId="1" fontId="6" fillId="33" borderId="146" xfId="33" applyNumberFormat="1" applyFont="1" applyFill="1" applyBorder="1" applyAlignment="1">
      <alignment horizontal="center" vertical="center"/>
      <protection/>
    </xf>
    <xf numFmtId="0" fontId="43" fillId="36" borderId="77" xfId="33" applyFont="1" applyFill="1" applyBorder="1" applyAlignment="1">
      <alignment horizontal="center" vertical="center"/>
      <protection/>
    </xf>
    <xf numFmtId="0" fontId="100" fillId="36" borderId="142" xfId="33" applyFont="1" applyFill="1" applyBorder="1" applyAlignment="1">
      <alignment horizontal="center" vertical="center"/>
      <protection/>
    </xf>
    <xf numFmtId="0" fontId="43" fillId="35" borderId="135" xfId="33" applyFont="1" applyFill="1" applyBorder="1" applyAlignment="1">
      <alignment horizontal="center" vertical="center"/>
      <protection/>
    </xf>
    <xf numFmtId="0" fontId="100" fillId="36" borderId="135" xfId="33" applyFont="1" applyFill="1" applyBorder="1" applyAlignment="1">
      <alignment horizontal="center" vertical="center"/>
      <protection/>
    </xf>
    <xf numFmtId="0" fontId="100" fillId="36" borderId="143" xfId="33" applyFont="1" applyFill="1" applyBorder="1" applyAlignment="1">
      <alignment horizontal="center" vertical="center"/>
      <protection/>
    </xf>
    <xf numFmtId="0" fontId="100" fillId="36" borderId="83" xfId="33" applyFont="1" applyFill="1" applyBorder="1" applyAlignment="1">
      <alignment horizontal="center" vertical="center"/>
      <protection/>
    </xf>
    <xf numFmtId="0" fontId="100" fillId="36" borderId="62" xfId="33" applyFont="1" applyFill="1" applyBorder="1" applyAlignment="1">
      <alignment horizontal="center" vertical="center"/>
      <protection/>
    </xf>
    <xf numFmtId="0" fontId="97" fillId="36" borderId="0" xfId="33" applyFont="1" applyFill="1" applyBorder="1" applyAlignment="1">
      <alignment horizontal="center" vertical="center"/>
      <protection/>
    </xf>
    <xf numFmtId="0" fontId="97" fillId="36" borderId="62" xfId="33" applyFont="1" applyFill="1" applyBorder="1" applyAlignment="1">
      <alignment horizontal="center" vertical="center"/>
      <protection/>
    </xf>
    <xf numFmtId="0" fontId="97" fillId="36" borderId="63" xfId="33" applyFont="1" applyFill="1" applyBorder="1" applyAlignment="1">
      <alignment horizontal="center" vertical="center"/>
      <protection/>
    </xf>
    <xf numFmtId="0" fontId="97" fillId="36" borderId="83" xfId="33" applyFont="1" applyFill="1" applyBorder="1" applyAlignment="1">
      <alignment horizontal="center" vertical="center"/>
      <protection/>
    </xf>
    <xf numFmtId="0" fontId="43" fillId="36" borderId="83" xfId="33" applyFont="1" applyFill="1" applyBorder="1" applyAlignment="1">
      <alignment horizontal="center" vertical="center"/>
      <protection/>
    </xf>
    <xf numFmtId="0" fontId="100" fillId="36" borderId="63" xfId="33" applyFont="1" applyFill="1" applyBorder="1" applyAlignment="1">
      <alignment horizontal="center" vertical="center"/>
      <protection/>
    </xf>
    <xf numFmtId="0" fontId="30" fillId="35" borderId="0" xfId="33" applyFont="1" applyFill="1" applyBorder="1">
      <alignment/>
      <protection/>
    </xf>
    <xf numFmtId="0" fontId="97" fillId="35" borderId="62" xfId="33" applyFont="1" applyFill="1" applyBorder="1" applyAlignment="1">
      <alignment horizontal="center" vertical="center"/>
      <protection/>
    </xf>
    <xf numFmtId="0" fontId="43" fillId="35" borderId="62" xfId="33" applyFont="1" applyFill="1" applyBorder="1" applyAlignment="1">
      <alignment horizontal="center" vertical="center"/>
      <protection/>
    </xf>
    <xf numFmtId="0" fontId="100" fillId="36" borderId="84" xfId="33" applyFont="1" applyFill="1" applyBorder="1" applyAlignment="1">
      <alignment horizontal="center" vertical="center"/>
      <protection/>
    </xf>
    <xf numFmtId="0" fontId="100" fillId="36" borderId="78" xfId="33" applyFont="1" applyFill="1" applyBorder="1" applyAlignment="1">
      <alignment horizontal="center" vertical="center"/>
      <protection/>
    </xf>
    <xf numFmtId="0" fontId="43" fillId="36" borderId="78" xfId="33" applyFont="1" applyFill="1" applyBorder="1" applyAlignment="1">
      <alignment horizontal="center" vertical="center"/>
      <protection/>
    </xf>
    <xf numFmtId="0" fontId="100" fillId="36" borderId="88" xfId="33" applyFont="1" applyFill="1" applyBorder="1" applyAlignment="1">
      <alignment horizontal="center" vertical="center"/>
      <protection/>
    </xf>
    <xf numFmtId="0" fontId="43" fillId="36" borderId="67" xfId="33" applyFont="1" applyFill="1" applyBorder="1" applyAlignment="1">
      <alignment horizontal="center" vertical="center"/>
      <protection/>
    </xf>
    <xf numFmtId="0" fontId="97" fillId="36" borderId="58" xfId="33" applyFont="1" applyFill="1" applyBorder="1" applyAlignment="1">
      <alignment horizontal="center" vertical="center"/>
      <protection/>
    </xf>
    <xf numFmtId="0" fontId="43" fillId="36" borderId="71" xfId="33" applyFont="1" applyFill="1" applyBorder="1" applyAlignment="1">
      <alignment horizontal="center" vertical="center"/>
      <protection/>
    </xf>
    <xf numFmtId="0" fontId="43" fillId="36" borderId="97" xfId="33" applyFont="1" applyFill="1" applyBorder="1" applyAlignment="1">
      <alignment horizontal="center" vertical="center"/>
      <protection/>
    </xf>
    <xf numFmtId="0" fontId="43" fillId="36" borderId="33" xfId="33" applyFont="1" applyFill="1" applyBorder="1" applyAlignment="1">
      <alignment horizontal="center" vertical="center"/>
      <protection/>
    </xf>
    <xf numFmtId="0" fontId="27" fillId="0" borderId="40" xfId="0" applyFont="1" applyFill="1" applyBorder="1" applyAlignment="1">
      <alignment vertical="center" wrapText="1"/>
    </xf>
    <xf numFmtId="0" fontId="27" fillId="0" borderId="65" xfId="0" applyFont="1" applyFill="1" applyBorder="1" applyAlignment="1">
      <alignment vertical="center" wrapText="1"/>
    </xf>
    <xf numFmtId="0" fontId="43" fillId="34" borderId="144" xfId="33" applyFont="1" applyFill="1" applyBorder="1" applyAlignment="1">
      <alignment horizontal="center" vertical="center"/>
      <protection/>
    </xf>
    <xf numFmtId="0" fontId="43" fillId="34" borderId="40" xfId="33" applyFont="1" applyFill="1" applyBorder="1" applyAlignment="1">
      <alignment horizontal="center" vertical="center"/>
      <protection/>
    </xf>
    <xf numFmtId="0" fontId="43" fillId="0" borderId="50" xfId="33" applyFont="1" applyFill="1" applyBorder="1" applyAlignment="1">
      <alignment horizontal="center" vertical="center"/>
      <protection/>
    </xf>
    <xf numFmtId="0" fontId="43" fillId="36" borderId="135" xfId="33" applyFont="1" applyFill="1" applyBorder="1" applyAlignment="1">
      <alignment horizontal="center" vertical="center"/>
      <protection/>
    </xf>
    <xf numFmtId="0" fontId="6" fillId="0" borderId="46" xfId="33" applyFont="1" applyBorder="1" applyAlignment="1">
      <alignment horizontal="left" vertical="center"/>
      <protection/>
    </xf>
    <xf numFmtId="0" fontId="6" fillId="0" borderId="76" xfId="33" applyFont="1" applyBorder="1" applyAlignment="1">
      <alignment horizontal="left" vertical="center"/>
      <protection/>
    </xf>
    <xf numFmtId="0" fontId="13" fillId="38" borderId="147" xfId="33" applyFont="1" applyFill="1" applyBorder="1" applyAlignment="1">
      <alignment/>
      <protection/>
    </xf>
    <xf numFmtId="0" fontId="0" fillId="38" borderId="147" xfId="0" applyFill="1" applyBorder="1" applyAlignment="1">
      <alignment/>
    </xf>
    <xf numFmtId="0" fontId="3" fillId="0" borderId="0" xfId="33" applyFont="1" applyBorder="1" applyAlignment="1">
      <alignment horizontal="center"/>
      <protection/>
    </xf>
    <xf numFmtId="0" fontId="4" fillId="0" borderId="0" xfId="33" applyFont="1" applyBorder="1" applyAlignment="1">
      <alignment horizontal="center"/>
      <protection/>
    </xf>
    <xf numFmtId="0" fontId="5" fillId="0" borderId="0" xfId="33" applyFont="1" applyBorder="1" applyAlignment="1">
      <alignment horizontal="center"/>
      <protection/>
    </xf>
    <xf numFmtId="0" fontId="7" fillId="0" borderId="0" xfId="33" applyFont="1" applyBorder="1" applyAlignment="1">
      <alignment horizontal="center" vertical="center"/>
      <protection/>
    </xf>
    <xf numFmtId="0" fontId="9" fillId="33" borderId="148" xfId="33" applyFont="1" applyFill="1" applyBorder="1" applyAlignment="1">
      <alignment horizontal="center" vertical="center" textRotation="90"/>
      <protection/>
    </xf>
    <xf numFmtId="0" fontId="10" fillId="33" borderId="11" xfId="33" applyFont="1" applyFill="1" applyBorder="1" applyAlignment="1">
      <alignment horizontal="center" vertical="center"/>
      <protection/>
    </xf>
    <xf numFmtId="0" fontId="10" fillId="33" borderId="12" xfId="33" applyFont="1" applyFill="1" applyBorder="1" applyAlignment="1">
      <alignment horizontal="center" vertical="center"/>
      <protection/>
    </xf>
    <xf numFmtId="0" fontId="10" fillId="33" borderId="10" xfId="33" applyFont="1" applyFill="1" applyBorder="1" applyAlignment="1">
      <alignment horizontal="center" vertical="center"/>
      <protection/>
    </xf>
    <xf numFmtId="0" fontId="23" fillId="0" borderId="0" xfId="33" applyFont="1" applyFill="1" applyBorder="1" applyAlignment="1">
      <alignment horizontal="center"/>
      <protection/>
    </xf>
    <xf numFmtId="0" fontId="9" fillId="0" borderId="19" xfId="33" applyFont="1" applyFill="1" applyBorder="1" applyAlignment="1">
      <alignment horizontal="center" textRotation="90"/>
      <protection/>
    </xf>
    <xf numFmtId="0" fontId="21" fillId="0" borderId="19" xfId="33" applyFont="1" applyFill="1" applyBorder="1" applyAlignment="1">
      <alignment horizontal="center" textRotation="90" wrapText="1"/>
      <protection/>
    </xf>
    <xf numFmtId="0" fontId="10" fillId="0" borderId="19" xfId="33" applyFont="1" applyFill="1" applyBorder="1" applyAlignment="1">
      <alignment horizontal="center" textRotation="90" wrapText="1"/>
      <protection/>
    </xf>
    <xf numFmtId="0" fontId="13" fillId="0" borderId="19" xfId="33" applyFont="1" applyFill="1" applyBorder="1" applyAlignment="1">
      <alignment horizontal="center" vertical="center"/>
      <protection/>
    </xf>
    <xf numFmtId="0" fontId="13" fillId="0" borderId="19" xfId="33" applyFont="1" applyFill="1" applyBorder="1" applyAlignment="1">
      <alignment horizontal="center" textRotation="90" wrapText="1"/>
      <protection/>
    </xf>
    <xf numFmtId="0" fontId="13" fillId="0" borderId="19" xfId="33" applyFont="1" applyFill="1" applyBorder="1" applyAlignment="1">
      <alignment horizontal="center" vertical="center" wrapText="1"/>
      <protection/>
    </xf>
    <xf numFmtId="0" fontId="26" fillId="0" borderId="19" xfId="33" applyFont="1" applyFill="1" applyBorder="1" applyAlignment="1">
      <alignment horizontal="left" vertical="center"/>
      <protection/>
    </xf>
    <xf numFmtId="0" fontId="21" fillId="0" borderId="19" xfId="33" applyFont="1" applyFill="1" applyBorder="1" applyAlignment="1">
      <alignment horizontal="center" vertical="center"/>
      <protection/>
    </xf>
    <xf numFmtId="0" fontId="10" fillId="0" borderId="19" xfId="33" applyFont="1" applyFill="1" applyBorder="1" applyAlignment="1">
      <alignment horizontal="center" vertical="center"/>
      <protection/>
    </xf>
    <xf numFmtId="0" fontId="27" fillId="0" borderId="19" xfId="33" applyFont="1" applyFill="1" applyBorder="1" applyAlignment="1">
      <alignment horizontal="center" vertical="center"/>
      <protection/>
    </xf>
    <xf numFmtId="0" fontId="31" fillId="0" borderId="0" xfId="33" applyFont="1" applyBorder="1" applyAlignment="1">
      <alignment horizontal="center" vertical="center"/>
      <protection/>
    </xf>
    <xf numFmtId="0" fontId="8" fillId="0" borderId="25" xfId="33" applyFont="1" applyFill="1" applyBorder="1" applyAlignment="1">
      <alignment horizontal="center" textRotation="90" wrapText="1"/>
      <protection/>
    </xf>
    <xf numFmtId="0" fontId="8" fillId="0" borderId="12" xfId="33" applyFont="1" applyBorder="1" applyAlignment="1">
      <alignment horizontal="center" vertical="center" wrapText="1"/>
      <protection/>
    </xf>
    <xf numFmtId="0" fontId="8" fillId="0" borderId="25" xfId="33" applyNumberFormat="1" applyFont="1" applyBorder="1" applyAlignment="1">
      <alignment horizontal="center" textRotation="90" wrapText="1"/>
      <protection/>
    </xf>
    <xf numFmtId="0" fontId="8" fillId="0" borderId="16" xfId="33" applyFont="1" applyBorder="1" applyAlignment="1">
      <alignment horizontal="center" vertical="center" wrapText="1"/>
      <protection/>
    </xf>
    <xf numFmtId="0" fontId="46" fillId="33" borderId="35" xfId="33" applyFont="1" applyFill="1" applyBorder="1" applyAlignment="1">
      <alignment horizontal="center" vertical="center" wrapText="1"/>
      <protection/>
    </xf>
    <xf numFmtId="0" fontId="8" fillId="0" borderId="22" xfId="33" applyFont="1" applyBorder="1" applyAlignment="1">
      <alignment horizontal="center" textRotation="90" wrapText="1"/>
      <protection/>
    </xf>
    <xf numFmtId="0" fontId="43" fillId="33" borderId="18" xfId="33" applyFont="1" applyFill="1" applyBorder="1" applyAlignment="1">
      <alignment horizontal="center" vertical="center" wrapText="1"/>
      <protection/>
    </xf>
    <xf numFmtId="0" fontId="8" fillId="0" borderId="21" xfId="33" applyFont="1" applyBorder="1" applyAlignment="1">
      <alignment horizontal="center" textRotation="90" wrapText="1"/>
      <protection/>
    </xf>
    <xf numFmtId="0" fontId="8" fillId="0" borderId="19" xfId="33" applyFont="1" applyBorder="1" applyAlignment="1">
      <alignment horizontal="center" vertical="center" wrapText="1"/>
      <protection/>
    </xf>
    <xf numFmtId="0" fontId="43" fillId="33" borderId="19" xfId="33" applyFont="1" applyFill="1" applyBorder="1" applyAlignment="1">
      <alignment horizontal="center" vertical="center" wrapText="1"/>
      <protection/>
    </xf>
    <xf numFmtId="0" fontId="8" fillId="34" borderId="148" xfId="33" applyFont="1" applyFill="1" applyBorder="1" applyAlignment="1">
      <alignment horizontal="center" vertical="center" wrapText="1"/>
      <protection/>
    </xf>
    <xf numFmtId="0" fontId="32" fillId="0" borderId="148" xfId="33" applyFont="1" applyBorder="1" applyAlignment="1">
      <alignment horizontal="center" vertical="center"/>
      <protection/>
    </xf>
    <xf numFmtId="0" fontId="43" fillId="33" borderId="20" xfId="33" applyFont="1" applyFill="1" applyBorder="1" applyAlignment="1">
      <alignment horizontal="center" vertical="center" wrapText="1"/>
      <protection/>
    </xf>
    <xf numFmtId="0" fontId="32" fillId="0" borderId="19" xfId="33" applyFont="1" applyBorder="1" applyAlignment="1">
      <alignment horizontal="center" vertical="center" wrapText="1"/>
      <protection/>
    </xf>
    <xf numFmtId="0" fontId="46" fillId="33" borderId="36" xfId="33" applyFont="1" applyFill="1" applyBorder="1" applyAlignment="1">
      <alignment horizontal="center" vertical="center" wrapText="1"/>
      <protection/>
    </xf>
    <xf numFmtId="0" fontId="32" fillId="0" borderId="21" xfId="33" applyFont="1" applyBorder="1" applyAlignment="1">
      <alignment horizontal="center" vertical="center" wrapText="1"/>
      <protection/>
    </xf>
    <xf numFmtId="0" fontId="33" fillId="0" borderId="149" xfId="33" applyFont="1" applyBorder="1" applyAlignment="1">
      <alignment horizontal="right" vertical="center" indent="1"/>
      <protection/>
    </xf>
    <xf numFmtId="0" fontId="33" fillId="0" borderId="150" xfId="33" applyFont="1" applyBorder="1" applyAlignment="1">
      <alignment horizontal="right" vertical="center" indent="1"/>
      <protection/>
    </xf>
    <xf numFmtId="0" fontId="33" fillId="0" borderId="123" xfId="33" applyFont="1" applyBorder="1" applyAlignment="1">
      <alignment horizontal="right" vertical="center" indent="1"/>
      <protection/>
    </xf>
    <xf numFmtId="0" fontId="0" fillId="0" borderId="92" xfId="0" applyBorder="1" applyAlignment="1">
      <alignment horizontal="right" vertical="center" indent="1"/>
    </xf>
    <xf numFmtId="0" fontId="34" fillId="0" borderId="151" xfId="33" applyFont="1" applyFill="1" applyBorder="1" applyAlignment="1">
      <alignment horizontal="center" vertical="center"/>
      <protection/>
    </xf>
    <xf numFmtId="0" fontId="33" fillId="0" borderId="148" xfId="33" applyFont="1" applyBorder="1" applyAlignment="1">
      <alignment horizontal="right" vertical="center" indent="1"/>
      <protection/>
    </xf>
    <xf numFmtId="0" fontId="32" fillId="0" borderId="0" xfId="33" applyFont="1" applyFill="1" applyBorder="1" applyAlignment="1">
      <alignment horizontal="left" vertical="center" indent="1"/>
      <protection/>
    </xf>
    <xf numFmtId="0" fontId="33" fillId="0" borderId="31" xfId="33" applyFont="1" applyBorder="1" applyAlignment="1">
      <alignment horizontal="right" vertical="center" indent="1"/>
      <protection/>
    </xf>
    <xf numFmtId="0" fontId="41" fillId="0" borderId="152" xfId="33" applyFont="1" applyFill="1" applyBorder="1" applyAlignment="1">
      <alignment horizontal="left" vertical="center"/>
      <protection/>
    </xf>
    <xf numFmtId="0" fontId="41" fillId="0" borderId="66" xfId="33" applyFont="1" applyFill="1" applyBorder="1" applyAlignment="1">
      <alignment horizontal="left" vertical="center"/>
      <protection/>
    </xf>
    <xf numFmtId="0" fontId="41" fillId="0" borderId="153" xfId="33" applyFont="1" applyFill="1" applyBorder="1" applyAlignment="1">
      <alignment horizontal="left" vertical="center"/>
      <protection/>
    </xf>
    <xf numFmtId="0" fontId="33" fillId="34" borderId="114" xfId="33" applyFont="1" applyFill="1" applyBorder="1" applyAlignment="1">
      <alignment horizontal="center" vertical="center"/>
      <protection/>
    </xf>
    <xf numFmtId="0" fontId="33" fillId="34" borderId="154" xfId="33" applyFont="1" applyFill="1" applyBorder="1" applyAlignment="1">
      <alignment horizontal="center" vertical="center"/>
      <protection/>
    </xf>
    <xf numFmtId="0" fontId="4" fillId="33" borderId="155" xfId="33" applyFont="1" applyFill="1" applyBorder="1" applyAlignment="1">
      <alignment horizontal="right" vertical="center" indent="1"/>
      <protection/>
    </xf>
    <xf numFmtId="0" fontId="4" fillId="0" borderId="155" xfId="33" applyFont="1" applyBorder="1" applyAlignment="1">
      <alignment horizontal="right" vertical="center" indent="1"/>
      <protection/>
    </xf>
    <xf numFmtId="0" fontId="34" fillId="0" borderId="0" xfId="33" applyFont="1" applyFill="1" applyBorder="1" applyAlignment="1">
      <alignment horizontal="center" vertical="center"/>
      <protection/>
    </xf>
    <xf numFmtId="0" fontId="33" fillId="0" borderId="156" xfId="33" applyFont="1" applyBorder="1" applyAlignment="1">
      <alignment horizontal="right" vertical="center" indent="1"/>
      <protection/>
    </xf>
    <xf numFmtId="0" fontId="33" fillId="0" borderId="157" xfId="33" applyFont="1" applyBorder="1" applyAlignment="1">
      <alignment horizontal="right" vertical="center" indent="1"/>
      <protection/>
    </xf>
    <xf numFmtId="0" fontId="33" fillId="0" borderId="158" xfId="33" applyFont="1" applyBorder="1" applyAlignment="1">
      <alignment horizontal="right" vertical="center" indent="1"/>
      <protection/>
    </xf>
    <xf numFmtId="0" fontId="33" fillId="0" borderId="159" xfId="33" applyFont="1" applyBorder="1" applyAlignment="1">
      <alignment horizontal="right" vertical="center" indent="1"/>
      <protection/>
    </xf>
    <xf numFmtId="0" fontId="33" fillId="0" borderId="160" xfId="33" applyFont="1" applyBorder="1" applyAlignment="1">
      <alignment horizontal="right" vertical="center" indent="1"/>
      <protection/>
    </xf>
    <xf numFmtId="0" fontId="33" fillId="0" borderId="161" xfId="33" applyFont="1" applyBorder="1" applyAlignment="1">
      <alignment horizontal="right" vertical="center" indent="1"/>
      <protection/>
    </xf>
    <xf numFmtId="0" fontId="33" fillId="0" borderId="41" xfId="33" applyFont="1" applyBorder="1" applyAlignment="1">
      <alignment horizontal="right" vertical="center" indent="1"/>
      <protection/>
    </xf>
    <xf numFmtId="0" fontId="33" fillId="0" borderId="162" xfId="33" applyFont="1" applyBorder="1" applyAlignment="1">
      <alignment horizontal="right" vertical="center" indent="1"/>
      <protection/>
    </xf>
    <xf numFmtId="0" fontId="33" fillId="0" borderId="155" xfId="33" applyFont="1" applyBorder="1" applyAlignment="1">
      <alignment horizontal="right" vertical="center" indent="1"/>
      <protection/>
    </xf>
    <xf numFmtId="0" fontId="99" fillId="0" borderId="163" xfId="0" applyFont="1" applyBorder="1" applyAlignment="1">
      <alignment horizontal="left" vertical="center" wrapText="1"/>
    </xf>
    <xf numFmtId="0" fontId="99" fillId="0" borderId="126" xfId="0" applyFont="1" applyBorder="1" applyAlignment="1">
      <alignment horizontal="left" vertical="center" wrapText="1"/>
    </xf>
    <xf numFmtId="0" fontId="99" fillId="0" borderId="127" xfId="0" applyFont="1" applyBorder="1" applyAlignment="1">
      <alignment horizontal="left" vertical="center" wrapText="1"/>
    </xf>
    <xf numFmtId="0" fontId="13" fillId="0" borderId="163" xfId="0" applyFont="1" applyBorder="1" applyAlignment="1">
      <alignment horizontal="left" vertical="center" wrapText="1"/>
    </xf>
    <xf numFmtId="0" fontId="13" fillId="0" borderId="126" xfId="0" applyFont="1" applyBorder="1" applyAlignment="1">
      <alignment horizontal="left" vertical="center" wrapText="1"/>
    </xf>
    <xf numFmtId="0" fontId="104" fillId="0" borderId="164"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142875</xdr:rowOff>
    </xdr:from>
    <xdr:to>
      <xdr:col>18</xdr:col>
      <xdr:colOff>0</xdr:colOff>
      <xdr:row>3</xdr:row>
      <xdr:rowOff>28575</xdr:rowOff>
    </xdr:to>
    <xdr:sp>
      <xdr:nvSpPr>
        <xdr:cNvPr id="1" name="Прямоугольник 1"/>
        <xdr:cNvSpPr>
          <a:spLocks/>
        </xdr:cNvSpPr>
      </xdr:nvSpPr>
      <xdr:spPr>
        <a:xfrm>
          <a:off x="142875" y="600075"/>
          <a:ext cx="3876675" cy="38100"/>
        </a:xfrm>
        <a:prstGeom prst="rect">
          <a:avLst/>
        </a:prstGeom>
        <a:solidFill>
          <a:srgbClr val="FFFFFF"/>
        </a:solidFill>
        <a:ln w="25560" cmpd="sng">
          <a:noFill/>
        </a:ln>
      </xdr:spPr>
      <xdr:txBody>
        <a:bodyPr vertOverflow="clip" wrap="square" anchor="ctr"/>
        <a:p>
          <a:pPr algn="l">
            <a:defRPr/>
          </a:pPr>
          <a:r>
            <a:rPr lang="en-US" cap="none" sz="1400" b="0" i="0" u="none" baseline="0">
              <a:solidFill>
                <a:srgbClr val="000000"/>
              </a:solidFill>
            </a:rPr>
            <a:t>УХВАЛЕНО
</a:t>
          </a:r>
          <a:r>
            <a:rPr lang="en-US" cap="none" sz="1400" b="0" i="0" u="none" baseline="0">
              <a:solidFill>
                <a:srgbClr val="000000"/>
              </a:solidFill>
            </a:rPr>
            <a:t>рішенням Вченої Ради ХНЕУ ім. С. Кузнеця
</a:t>
          </a:r>
          <a:r>
            <a:rPr lang="en-US" cap="none" sz="1400" b="0" i="0" u="none" baseline="0">
              <a:solidFill>
                <a:srgbClr val="000000"/>
              </a:solidFill>
            </a:rPr>
            <a:t>від «____» ________</a:t>
          </a:r>
          <a:r>
            <a:rPr lang="en-US" cap="none" sz="1400" b="1" i="0" u="none" baseline="0">
              <a:solidFill>
                <a:srgbClr val="000000"/>
              </a:solidFill>
            </a:rPr>
            <a:t>201</a:t>
          </a:r>
          <a:r>
            <a:rPr lang="en-US" cap="none" sz="1400" b="1" i="0" u="none" baseline="0">
              <a:solidFill>
                <a:srgbClr val="000000"/>
              </a:solidFill>
            </a:rPr>
            <a:t>7</a:t>
          </a:r>
          <a:r>
            <a:rPr lang="en-US" cap="none" sz="1400" b="1" i="0" u="none" baseline="0">
              <a:solidFill>
                <a:srgbClr val="000000"/>
              </a:solidFill>
            </a:rPr>
            <a:t> </a:t>
          </a:r>
          <a:r>
            <a:rPr lang="en-US" cap="none" sz="1400" b="0" i="0" u="none" baseline="0">
              <a:solidFill>
                <a:srgbClr val="000000"/>
              </a:solidFill>
            </a:rPr>
            <a:t>року протокол №  
</a:t>
          </a:r>
        </a:p>
      </xdr:txBody>
    </xdr:sp>
    <xdr:clientData/>
  </xdr:twoCellAnchor>
  <xdr:twoCellAnchor>
    <xdr:from>
      <xdr:col>54</xdr:col>
      <xdr:colOff>114300</xdr:colOff>
      <xdr:row>0</xdr:row>
      <xdr:rowOff>219075</xdr:rowOff>
    </xdr:from>
    <xdr:to>
      <xdr:col>56</xdr:col>
      <xdr:colOff>476250</xdr:colOff>
      <xdr:row>1</xdr:row>
      <xdr:rowOff>209550</xdr:rowOff>
    </xdr:to>
    <xdr:sp>
      <xdr:nvSpPr>
        <xdr:cNvPr id="2" name="Прямоугольник 2"/>
        <xdr:cNvSpPr>
          <a:spLocks/>
        </xdr:cNvSpPr>
      </xdr:nvSpPr>
      <xdr:spPr>
        <a:xfrm>
          <a:off x="11887200" y="219075"/>
          <a:ext cx="1581150" cy="219075"/>
        </a:xfrm>
        <a:prstGeom prst="rect">
          <a:avLst/>
        </a:prstGeom>
        <a:solidFill>
          <a:srgbClr val="FFFFFF"/>
        </a:solidFill>
        <a:ln w="25560" cmpd="sng">
          <a:noFill/>
        </a:ln>
      </xdr:spPr>
      <xdr:txBody>
        <a:bodyPr vertOverflow="clip" wrap="square" lIns="90000" tIns="45000" rIns="90000" bIns="45000"/>
        <a:p>
          <a:pPr algn="l">
            <a:defRPr/>
          </a:pPr>
          <a:r>
            <a:rPr lang="en-US" cap="none" sz="1050" b="0" i="1" u="none" baseline="0">
              <a:solidFill>
                <a:srgbClr val="000000"/>
              </a:solidFill>
            </a:rPr>
            <a:t>Форма № Н-3.01</a:t>
          </a:r>
        </a:p>
      </xdr:txBody>
    </xdr:sp>
    <xdr:clientData/>
  </xdr:twoCellAnchor>
  <xdr:twoCellAnchor>
    <xdr:from>
      <xdr:col>34</xdr:col>
      <xdr:colOff>95250</xdr:colOff>
      <xdr:row>3</xdr:row>
      <xdr:rowOff>0</xdr:rowOff>
    </xdr:from>
    <xdr:to>
      <xdr:col>53</xdr:col>
      <xdr:colOff>0</xdr:colOff>
      <xdr:row>3</xdr:row>
      <xdr:rowOff>9525</xdr:rowOff>
    </xdr:to>
    <xdr:sp>
      <xdr:nvSpPr>
        <xdr:cNvPr id="3" name="Прямоугольник 3"/>
        <xdr:cNvSpPr>
          <a:spLocks/>
        </xdr:cNvSpPr>
      </xdr:nvSpPr>
      <xdr:spPr>
        <a:xfrm>
          <a:off x="7620000" y="609600"/>
          <a:ext cx="4067175" cy="9525"/>
        </a:xfrm>
        <a:prstGeom prst="rect">
          <a:avLst/>
        </a:prstGeom>
        <a:solidFill>
          <a:srgbClr val="FFFFFF"/>
        </a:solidFill>
        <a:ln w="25560" cmpd="sng">
          <a:noFill/>
        </a:ln>
      </xdr:spPr>
      <xdr:txBody>
        <a:bodyPr vertOverflow="clip" wrap="square" anchor="ctr"/>
        <a:p>
          <a:pPr algn="l">
            <a:defRPr/>
          </a:pPr>
          <a:r>
            <a:rPr lang="en-US" cap="none" sz="1400" b="0" i="0" u="none" baseline="0">
              <a:solidFill>
                <a:srgbClr val="000000"/>
              </a:solidFill>
            </a:rPr>
            <a:t>ЗАТВЕРДЖЕНО
</a:t>
          </a:r>
          <a:r>
            <a:rPr lang="en-US" cap="none" sz="1400" b="0" i="0" u="none" baseline="0">
              <a:solidFill>
                <a:srgbClr val="000000"/>
              </a:solidFill>
            </a:rPr>
            <a:t>Наказ ректора ХНЕУ ім. С. Кузнеця
</a:t>
          </a:r>
          <a:r>
            <a:rPr lang="en-US" cap="none" sz="1400" b="0" i="0" u="none" baseline="0">
              <a:solidFill>
                <a:srgbClr val="000000"/>
              </a:solidFill>
            </a:rPr>
            <a:t>від «_____» </a:t>
          </a:r>
          <a:r>
            <a:rPr lang="en-US" cap="none" sz="1400" b="0" i="0" u="none" baseline="0">
              <a:solidFill>
                <a:srgbClr val="000000"/>
              </a:solidFill>
            </a:rPr>
            <a:t> </a:t>
          </a:r>
          <a:r>
            <a:rPr lang="en-US" cap="none" sz="1400" b="0" i="0" u="none" baseline="0">
              <a:solidFill>
                <a:srgbClr val="000000"/>
              </a:solidFill>
            </a:rPr>
            <a:t>____________</a:t>
          </a:r>
          <a:r>
            <a:rPr lang="en-US" cap="none" sz="1400" b="1" i="0" u="none" baseline="0">
              <a:solidFill>
                <a:srgbClr val="000000"/>
              </a:solidFill>
            </a:rPr>
            <a:t>201</a:t>
          </a:r>
          <a:r>
            <a:rPr lang="en-US" cap="none" sz="1400" b="1" i="0" u="none" baseline="0">
              <a:solidFill>
                <a:srgbClr val="000000"/>
              </a:solidFill>
            </a:rPr>
            <a:t>7</a:t>
          </a:r>
          <a:r>
            <a:rPr lang="en-US" cap="none" sz="1400" b="1" i="0" u="none" baseline="0">
              <a:solidFill>
                <a:srgbClr val="000000"/>
              </a:solidFill>
            </a:rPr>
            <a:t> </a:t>
          </a:r>
          <a:r>
            <a:rPr lang="en-US" cap="none" sz="1400" b="0" i="0" u="none" baseline="0">
              <a:solidFill>
                <a:srgbClr val="000000"/>
              </a:solidFill>
            </a:rPr>
            <a:t>року №  
</a:t>
          </a:r>
          <a:r>
            <a:rPr lang="en-US" cap="none" sz="500" b="0" i="0" u="none" baseline="0">
              <a:solidFill>
                <a:srgbClr val="000000"/>
              </a:solidFill>
            </a:rPr>
            <a:t>
</a:t>
          </a:r>
          <a:r>
            <a:rPr lang="en-US" cap="none" sz="1400" b="0" i="0" u="none" baseline="0">
              <a:solidFill>
                <a:srgbClr val="000000"/>
              </a:solidFill>
            </a:rPr>
            <a:t>Ректор __________________ В.С. Пономаренко</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I34"/>
  <sheetViews>
    <sheetView showZeros="0" tabSelected="1" view="pageBreakPreview" zoomScale="80" zoomScaleSheetLayoutView="80" zoomScalePageLayoutView="0" workbookViewId="0" topLeftCell="A1">
      <selection activeCell="X8" sqref="X8"/>
    </sheetView>
  </sheetViews>
  <sheetFormatPr defaultColWidth="9.140625" defaultRowHeight="12.75"/>
  <cols>
    <col min="1" max="1" width="4.421875" style="1" customWidth="1"/>
    <col min="2" max="53" width="3.28125" style="1" customWidth="1"/>
    <col min="54" max="54" width="1.28515625" style="1" customWidth="1"/>
    <col min="55" max="16384" width="9.140625" style="1" customWidth="1"/>
  </cols>
  <sheetData>
    <row r="1" spans="1:55" ht="18" customHeight="1">
      <c r="A1" s="492" t="s">
        <v>0</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C1" s="1" t="s">
        <v>1</v>
      </c>
    </row>
    <row r="2" spans="1:53" ht="18" customHeight="1">
      <c r="A2" s="493" t="s">
        <v>2</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row>
    <row r="3" spans="1:53" ht="12" customHeight="1">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row>
    <row r="4" spans="1:53" ht="40.5" customHeight="1">
      <c r="A4" s="495"/>
      <c r="B4" s="495"/>
      <c r="C4" s="495"/>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row>
    <row r="5" spans="1:53" ht="40.5" customHeight="1">
      <c r="A5" s="495" t="s">
        <v>3</v>
      </c>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row>
    <row r="6" ht="13.5" customHeight="1"/>
    <row r="7" spans="1:53" s="4" customFormat="1" ht="21.75" customHeight="1">
      <c r="A7" s="138" t="str">
        <f>CONCATENATE("Підготовки ",BC1," з галузі знань : ",)</f>
        <v>Підготовки бакалаврів з галузі знань : </v>
      </c>
      <c r="B7" s="139"/>
      <c r="C7" s="139"/>
      <c r="D7" s="139"/>
      <c r="E7" s="139"/>
      <c r="F7" s="139"/>
      <c r="G7" s="139"/>
      <c r="H7" s="139"/>
      <c r="I7" s="139"/>
      <c r="J7" s="139"/>
      <c r="K7" s="139"/>
      <c r="L7" s="139"/>
      <c r="M7" s="140" t="s">
        <v>207</v>
      </c>
      <c r="N7" s="139"/>
      <c r="O7" s="139"/>
      <c r="P7" s="139"/>
      <c r="Q7" s="139"/>
      <c r="R7" s="139"/>
      <c r="S7" s="139"/>
      <c r="T7" s="139"/>
      <c r="U7" s="139"/>
      <c r="V7" s="139"/>
      <c r="W7" s="139"/>
      <c r="X7" s="139"/>
      <c r="Y7" s="139"/>
      <c r="Z7" s="139"/>
      <c r="AA7" s="139"/>
      <c r="AB7" s="139"/>
      <c r="AC7" s="139"/>
      <c r="AD7" s="139"/>
      <c r="AE7" s="139"/>
      <c r="AF7" s="139"/>
      <c r="AG7" s="139"/>
      <c r="AH7" s="139"/>
      <c r="AI7" s="139"/>
      <c r="AJ7" s="139"/>
      <c r="AK7" s="141" t="s">
        <v>4</v>
      </c>
      <c r="AL7" s="139"/>
      <c r="AM7" s="139"/>
      <c r="AN7" s="139"/>
      <c r="AO7" s="139"/>
      <c r="AP7" s="139"/>
      <c r="AQ7" s="142" t="s">
        <v>5</v>
      </c>
      <c r="AR7" s="139"/>
      <c r="AS7" s="139"/>
      <c r="AT7" s="139"/>
      <c r="AU7" s="139"/>
      <c r="AV7" s="139"/>
      <c r="AW7" s="139"/>
      <c r="AX7" s="139"/>
      <c r="AY7" s="139"/>
      <c r="AZ7" s="139"/>
      <c r="BA7" s="139"/>
    </row>
    <row r="8" spans="1:53" s="4" customFormat="1" ht="21.75" customHeight="1">
      <c r="A8" s="138" t="s">
        <v>208</v>
      </c>
      <c r="B8" s="139"/>
      <c r="C8" s="139"/>
      <c r="D8" s="139"/>
      <c r="E8" s="139"/>
      <c r="F8" s="139"/>
      <c r="G8" s="143" t="s">
        <v>209</v>
      </c>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44" t="s">
        <v>6</v>
      </c>
      <c r="AL8" s="139"/>
      <c r="AM8" s="139"/>
      <c r="AN8" s="139"/>
      <c r="AO8" s="139"/>
      <c r="AP8" s="139"/>
      <c r="AQ8" s="142" t="s">
        <v>211</v>
      </c>
      <c r="AR8" s="139"/>
      <c r="AS8" s="139"/>
      <c r="AT8" s="139"/>
      <c r="AU8" s="139"/>
      <c r="AV8" s="139"/>
      <c r="AW8" s="139"/>
      <c r="AX8" s="139"/>
      <c r="AY8" s="139"/>
      <c r="AZ8" s="139"/>
      <c r="BA8" s="139"/>
    </row>
    <row r="9" spans="1:54" s="2" customFormat="1" ht="21.75" customHeight="1">
      <c r="A9" s="145" t="s">
        <v>7</v>
      </c>
      <c r="B9" s="141"/>
      <c r="C9" s="146"/>
      <c r="D9" s="141"/>
      <c r="E9" s="142" t="s">
        <v>210</v>
      </c>
      <c r="F9" s="146"/>
      <c r="G9" s="141"/>
      <c r="H9" s="146"/>
      <c r="I9" s="141"/>
      <c r="J9" s="141"/>
      <c r="K9" s="141"/>
      <c r="L9" s="141"/>
      <c r="M9" s="141"/>
      <c r="N9" s="141"/>
      <c r="O9" s="146"/>
      <c r="P9" s="146"/>
      <c r="Q9" s="142"/>
      <c r="R9" s="146"/>
      <c r="S9" s="146"/>
      <c r="T9" s="141"/>
      <c r="U9" s="141"/>
      <c r="V9" s="141"/>
      <c r="W9" s="141"/>
      <c r="X9" s="146"/>
      <c r="Y9" s="142"/>
      <c r="Z9" s="142"/>
      <c r="AA9" s="142"/>
      <c r="AB9" s="142"/>
      <c r="AC9" s="142"/>
      <c r="AD9" s="142"/>
      <c r="AE9" s="142"/>
      <c r="AF9" s="146"/>
      <c r="AG9" s="146"/>
      <c r="AH9" s="146"/>
      <c r="AI9" s="146"/>
      <c r="AJ9" s="142"/>
      <c r="AK9" s="144" t="s">
        <v>8</v>
      </c>
      <c r="AL9" s="146"/>
      <c r="AM9" s="146"/>
      <c r="AN9" s="147"/>
      <c r="AO9" s="147" t="s">
        <v>212</v>
      </c>
      <c r="AP9" s="146"/>
      <c r="AQ9" s="146"/>
      <c r="AR9" s="142"/>
      <c r="AS9" s="142"/>
      <c r="AT9" s="142"/>
      <c r="AU9" s="142"/>
      <c r="AV9" s="146"/>
      <c r="AW9" s="142"/>
      <c r="AX9" s="142"/>
      <c r="AY9" s="142"/>
      <c r="AZ9" s="142"/>
      <c r="BA9" s="142"/>
      <c r="BB9" s="6"/>
    </row>
    <row r="10" spans="1:54" s="2" customFormat="1" ht="9" customHeight="1">
      <c r="A10" s="5"/>
      <c r="B10" s="5"/>
      <c r="D10" s="5"/>
      <c r="E10" s="6"/>
      <c r="G10" s="5"/>
      <c r="H10" s="5"/>
      <c r="I10" s="5"/>
      <c r="J10" s="5"/>
      <c r="K10" s="5"/>
      <c r="L10" s="5"/>
      <c r="M10" s="5"/>
      <c r="N10" s="5"/>
      <c r="Q10" s="6"/>
      <c r="T10" s="5"/>
      <c r="U10" s="5"/>
      <c r="V10" s="5"/>
      <c r="W10" s="5"/>
      <c r="Y10" s="6"/>
      <c r="Z10" s="6"/>
      <c r="AA10" s="6"/>
      <c r="AB10" s="6"/>
      <c r="AC10" s="6"/>
      <c r="AD10" s="6"/>
      <c r="AE10" s="6"/>
      <c r="AJ10" s="6"/>
      <c r="AN10" s="6"/>
      <c r="AP10" s="6"/>
      <c r="AQ10" s="6"/>
      <c r="AR10" s="6"/>
      <c r="AS10" s="6"/>
      <c r="AT10" s="6"/>
      <c r="AU10" s="6"/>
      <c r="AV10" s="6"/>
      <c r="AW10" s="6"/>
      <c r="AX10" s="6"/>
      <c r="AY10" s="6"/>
      <c r="AZ10" s="6"/>
      <c r="BA10" s="6"/>
      <c r="BB10" s="6"/>
    </row>
    <row r="11" spans="1:53" ht="22.5" customHeight="1">
      <c r="A11" s="493" t="s">
        <v>9</v>
      </c>
      <c r="B11" s="493"/>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3"/>
      <c r="AZ11" s="493"/>
      <c r="BA11" s="493"/>
    </row>
    <row r="12" ht="3" customHeight="1"/>
    <row r="13" spans="1:53" s="7" customFormat="1" ht="17.25" customHeight="1">
      <c r="A13" s="496" t="s">
        <v>10</v>
      </c>
      <c r="B13" s="499" t="s">
        <v>11</v>
      </c>
      <c r="C13" s="499"/>
      <c r="D13" s="499"/>
      <c r="E13" s="499"/>
      <c r="F13" s="499"/>
      <c r="G13" s="497" t="s">
        <v>12</v>
      </c>
      <c r="H13" s="497"/>
      <c r="I13" s="497"/>
      <c r="J13" s="497"/>
      <c r="K13" s="497" t="s">
        <v>13</v>
      </c>
      <c r="L13" s="497"/>
      <c r="M13" s="497"/>
      <c r="N13" s="497"/>
      <c r="O13" s="497" t="s">
        <v>14</v>
      </c>
      <c r="P13" s="497"/>
      <c r="Q13" s="497"/>
      <c r="R13" s="497"/>
      <c r="S13" s="497"/>
      <c r="T13" s="497" t="s">
        <v>15</v>
      </c>
      <c r="U13" s="497"/>
      <c r="V13" s="497"/>
      <c r="W13" s="497"/>
      <c r="X13" s="497" t="s">
        <v>16</v>
      </c>
      <c r="Y13" s="497"/>
      <c r="Z13" s="497"/>
      <c r="AA13" s="497"/>
      <c r="AB13" s="497" t="s">
        <v>17</v>
      </c>
      <c r="AC13" s="497"/>
      <c r="AD13" s="497"/>
      <c r="AE13" s="497"/>
      <c r="AF13" s="497"/>
      <c r="AG13" s="497" t="s">
        <v>18</v>
      </c>
      <c r="AH13" s="497"/>
      <c r="AI13" s="497"/>
      <c r="AJ13" s="497"/>
      <c r="AK13" s="497" t="s">
        <v>19</v>
      </c>
      <c r="AL13" s="497"/>
      <c r="AM13" s="497"/>
      <c r="AN13" s="497"/>
      <c r="AO13" s="497" t="s">
        <v>20</v>
      </c>
      <c r="AP13" s="497"/>
      <c r="AQ13" s="497"/>
      <c r="AR13" s="497"/>
      <c r="AS13" s="497"/>
      <c r="AT13" s="497" t="s">
        <v>21</v>
      </c>
      <c r="AU13" s="497"/>
      <c r="AV13" s="497"/>
      <c r="AW13" s="497"/>
      <c r="AX13" s="498" t="s">
        <v>22</v>
      </c>
      <c r="AY13" s="498"/>
      <c r="AZ13" s="498"/>
      <c r="BA13" s="498"/>
    </row>
    <row r="14" spans="1:53" s="7" customFormat="1" ht="17.25" customHeight="1">
      <c r="A14" s="496"/>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9">
        <v>24</v>
      </c>
      <c r="Z14" s="9">
        <v>25</v>
      </c>
      <c r="AA14" s="9">
        <v>26</v>
      </c>
      <c r="AB14" s="9">
        <v>27</v>
      </c>
      <c r="AC14" s="9">
        <v>28</v>
      </c>
      <c r="AD14" s="9">
        <v>29</v>
      </c>
      <c r="AE14" s="9">
        <v>30</v>
      </c>
      <c r="AF14" s="9">
        <v>31</v>
      </c>
      <c r="AG14" s="9">
        <v>32</v>
      </c>
      <c r="AH14" s="9">
        <v>33</v>
      </c>
      <c r="AI14" s="9">
        <v>34</v>
      </c>
      <c r="AJ14" s="9">
        <v>35</v>
      </c>
      <c r="AK14" s="9">
        <v>36</v>
      </c>
      <c r="AL14" s="9">
        <v>37</v>
      </c>
      <c r="AM14" s="9">
        <v>38</v>
      </c>
      <c r="AN14" s="9">
        <v>39</v>
      </c>
      <c r="AO14" s="9">
        <v>40</v>
      </c>
      <c r="AP14" s="9">
        <v>41</v>
      </c>
      <c r="AQ14" s="9">
        <v>42</v>
      </c>
      <c r="AR14" s="9">
        <v>43</v>
      </c>
      <c r="AS14" s="9">
        <v>44</v>
      </c>
      <c r="AT14" s="9">
        <v>45</v>
      </c>
      <c r="AU14" s="9">
        <v>46</v>
      </c>
      <c r="AV14" s="9">
        <v>47</v>
      </c>
      <c r="AW14" s="9">
        <v>48</v>
      </c>
      <c r="AX14" s="9">
        <v>49</v>
      </c>
      <c r="AY14" s="9">
        <v>50</v>
      </c>
      <c r="AZ14" s="9">
        <v>51</v>
      </c>
      <c r="BA14" s="10">
        <v>52</v>
      </c>
    </row>
    <row r="15" spans="1:53" s="14" customFormat="1" ht="15.75">
      <c r="A15" s="11" t="s">
        <v>23</v>
      </c>
      <c r="B15" s="12" t="s">
        <v>24</v>
      </c>
      <c r="C15" s="13"/>
      <c r="D15" s="13"/>
      <c r="E15" s="13"/>
      <c r="F15" s="13"/>
      <c r="G15" s="13"/>
      <c r="H15" s="13"/>
      <c r="I15" s="13"/>
      <c r="J15" s="13"/>
      <c r="K15" s="13"/>
      <c r="L15" s="13"/>
      <c r="M15" s="13"/>
      <c r="N15" s="13"/>
      <c r="O15" s="13"/>
      <c r="P15" s="13"/>
      <c r="Q15" s="13"/>
      <c r="S15" s="15" t="s">
        <v>25</v>
      </c>
      <c r="T15" s="15" t="s">
        <v>25</v>
      </c>
      <c r="U15" s="16" t="s">
        <v>26</v>
      </c>
      <c r="V15" s="16" t="s">
        <v>26</v>
      </c>
      <c r="W15" s="16" t="s">
        <v>26</v>
      </c>
      <c r="X15" s="15" t="s">
        <v>27</v>
      </c>
      <c r="Y15" s="17"/>
      <c r="Z15" s="13"/>
      <c r="AA15" s="13"/>
      <c r="AB15" s="13"/>
      <c r="AC15" s="13"/>
      <c r="AD15" s="13"/>
      <c r="AE15" s="13"/>
      <c r="AF15" s="13"/>
      <c r="AG15" s="13"/>
      <c r="AH15" s="13"/>
      <c r="AI15" s="13"/>
      <c r="AJ15" s="13"/>
      <c r="AK15" s="13"/>
      <c r="AL15" s="13"/>
      <c r="AM15" s="13"/>
      <c r="AN15" s="13"/>
      <c r="AO15" s="16" t="s">
        <v>26</v>
      </c>
      <c r="AP15" s="16" t="s">
        <v>26</v>
      </c>
      <c r="AQ15" s="16" t="s">
        <v>26</v>
      </c>
      <c r="AR15" s="15" t="s">
        <v>25</v>
      </c>
      <c r="AS15" s="15" t="s">
        <v>25</v>
      </c>
      <c r="AT15" s="15" t="s">
        <v>25</v>
      </c>
      <c r="AU15" s="15" t="s">
        <v>25</v>
      </c>
      <c r="AV15" s="15" t="s">
        <v>25</v>
      </c>
      <c r="AW15" s="15" t="s">
        <v>25</v>
      </c>
      <c r="AX15" s="15" t="s">
        <v>25</v>
      </c>
      <c r="AY15" s="15" t="s">
        <v>25</v>
      </c>
      <c r="AZ15" s="15" t="s">
        <v>25</v>
      </c>
      <c r="BA15" s="18" t="s">
        <v>25</v>
      </c>
    </row>
    <row r="16" spans="1:53" s="14" customFormat="1" ht="15.75">
      <c r="A16" s="19" t="s">
        <v>28</v>
      </c>
      <c r="B16" s="20" t="s">
        <v>29</v>
      </c>
      <c r="C16" s="21"/>
      <c r="D16" s="21"/>
      <c r="E16" s="21"/>
      <c r="F16" s="21"/>
      <c r="G16" s="21"/>
      <c r="H16" s="21"/>
      <c r="I16" s="21"/>
      <c r="J16" s="21"/>
      <c r="K16" s="21"/>
      <c r="L16" s="21"/>
      <c r="M16" s="21"/>
      <c r="N16" s="21"/>
      <c r="O16" s="21"/>
      <c r="P16" s="21"/>
      <c r="Q16" s="21"/>
      <c r="R16" s="21"/>
      <c r="S16" s="22" t="s">
        <v>25</v>
      </c>
      <c r="T16" s="22" t="s">
        <v>25</v>
      </c>
      <c r="U16" s="23" t="s">
        <v>26</v>
      </c>
      <c r="V16" s="23" t="s">
        <v>26</v>
      </c>
      <c r="W16" s="23" t="s">
        <v>26</v>
      </c>
      <c r="X16" s="21"/>
      <c r="Y16" s="21"/>
      <c r="Z16" s="21"/>
      <c r="AA16" s="21"/>
      <c r="AB16" s="21"/>
      <c r="AC16" s="21"/>
      <c r="AD16" s="21"/>
      <c r="AE16" s="21"/>
      <c r="AF16" s="21"/>
      <c r="AG16" s="21"/>
      <c r="AH16" s="21"/>
      <c r="AI16" s="21"/>
      <c r="AJ16" s="21"/>
      <c r="AK16" s="21"/>
      <c r="AL16" s="21"/>
      <c r="AM16" s="21"/>
      <c r="AN16" s="21"/>
      <c r="AO16" s="23" t="s">
        <v>26</v>
      </c>
      <c r="AP16" s="23" t="s">
        <v>26</v>
      </c>
      <c r="AQ16" s="23" t="s">
        <v>26</v>
      </c>
      <c r="AR16" s="22" t="s">
        <v>25</v>
      </c>
      <c r="AS16" s="22" t="s">
        <v>25</v>
      </c>
      <c r="AT16" s="22" t="s">
        <v>25</v>
      </c>
      <c r="AU16" s="22" t="s">
        <v>25</v>
      </c>
      <c r="AV16" s="22" t="s">
        <v>25</v>
      </c>
      <c r="AW16" s="22" t="s">
        <v>25</v>
      </c>
      <c r="AX16" s="22" t="s">
        <v>25</v>
      </c>
      <c r="AY16" s="22" t="s">
        <v>25</v>
      </c>
      <c r="AZ16" s="22" t="s">
        <v>25</v>
      </c>
      <c r="BA16" s="24" t="s">
        <v>25</v>
      </c>
    </row>
    <row r="17" spans="1:53" s="14" customFormat="1" ht="15.75">
      <c r="A17" s="19" t="s">
        <v>30</v>
      </c>
      <c r="B17" s="25"/>
      <c r="C17" s="21"/>
      <c r="D17" s="21"/>
      <c r="E17" s="21"/>
      <c r="F17" s="21"/>
      <c r="G17" s="21"/>
      <c r="H17" s="21"/>
      <c r="I17" s="21"/>
      <c r="J17" s="21"/>
      <c r="K17" s="21"/>
      <c r="L17" s="21"/>
      <c r="M17" s="21"/>
      <c r="N17" s="21"/>
      <c r="O17" s="21"/>
      <c r="P17" s="21"/>
      <c r="Q17" s="21"/>
      <c r="R17" s="21"/>
      <c r="S17" s="22" t="s">
        <v>25</v>
      </c>
      <c r="T17" s="22" t="s">
        <v>25</v>
      </c>
      <c r="U17" s="23" t="s">
        <v>26</v>
      </c>
      <c r="V17" s="23" t="s">
        <v>26</v>
      </c>
      <c r="W17" s="23" t="s">
        <v>26</v>
      </c>
      <c r="X17" s="22" t="s">
        <v>31</v>
      </c>
      <c r="Y17" s="22" t="s">
        <v>31</v>
      </c>
      <c r="Z17" s="21"/>
      <c r="AA17" s="21"/>
      <c r="AB17" s="21"/>
      <c r="AC17" s="21"/>
      <c r="AD17" s="21"/>
      <c r="AE17" s="21"/>
      <c r="AF17" s="21"/>
      <c r="AG17" s="21"/>
      <c r="AH17" s="21"/>
      <c r="AI17" s="21"/>
      <c r="AJ17" s="21"/>
      <c r="AK17" s="21"/>
      <c r="AL17" s="21"/>
      <c r="AM17" s="21"/>
      <c r="AN17" s="21"/>
      <c r="AO17" s="23" t="s">
        <v>26</v>
      </c>
      <c r="AP17" s="23" t="s">
        <v>26</v>
      </c>
      <c r="AQ17" s="23" t="s">
        <v>26</v>
      </c>
      <c r="AR17" s="22" t="s">
        <v>25</v>
      </c>
      <c r="AS17" s="22" t="s">
        <v>25</v>
      </c>
      <c r="AT17" s="26" t="s">
        <v>25</v>
      </c>
      <c r="AU17" s="26" t="s">
        <v>25</v>
      </c>
      <c r="AV17" s="26" t="s">
        <v>25</v>
      </c>
      <c r="AW17" s="26" t="s">
        <v>25</v>
      </c>
      <c r="AX17" s="26" t="s">
        <v>25</v>
      </c>
      <c r="AY17" s="26" t="s">
        <v>25</v>
      </c>
      <c r="AZ17" s="26" t="s">
        <v>25</v>
      </c>
      <c r="BA17" s="27" t="s">
        <v>25</v>
      </c>
    </row>
    <row r="18" spans="1:55" s="14" customFormat="1" ht="15.75">
      <c r="A18" s="28" t="s">
        <v>32</v>
      </c>
      <c r="B18" s="29"/>
      <c r="C18" s="30"/>
      <c r="D18" s="30"/>
      <c r="E18" s="30"/>
      <c r="F18" s="30"/>
      <c r="G18" s="30"/>
      <c r="H18" s="30"/>
      <c r="I18" s="30"/>
      <c r="J18" s="30"/>
      <c r="K18" s="30"/>
      <c r="L18" s="30"/>
      <c r="M18" s="30"/>
      <c r="N18" s="30"/>
      <c r="O18" s="30"/>
      <c r="P18" s="30"/>
      <c r="Q18" s="30"/>
      <c r="R18" s="30"/>
      <c r="S18" s="26" t="s">
        <v>25</v>
      </c>
      <c r="T18" s="26" t="s">
        <v>25</v>
      </c>
      <c r="U18" s="31" t="s">
        <v>26</v>
      </c>
      <c r="V18" s="31" t="s">
        <v>26</v>
      </c>
      <c r="W18" s="31" t="s">
        <v>26</v>
      </c>
      <c r="X18" s="32" t="s">
        <v>33</v>
      </c>
      <c r="Y18" s="32" t="s">
        <v>33</v>
      </c>
      <c r="Z18" s="33" t="s">
        <v>34</v>
      </c>
      <c r="AA18" s="34" t="s">
        <v>35</v>
      </c>
      <c r="AB18" s="32" t="s">
        <v>36</v>
      </c>
      <c r="AC18" s="32" t="s">
        <v>37</v>
      </c>
      <c r="AD18" s="32" t="s">
        <v>37</v>
      </c>
      <c r="AE18" s="32" t="s">
        <v>37</v>
      </c>
      <c r="AF18" s="32" t="s">
        <v>37</v>
      </c>
      <c r="AG18" s="32" t="s">
        <v>37</v>
      </c>
      <c r="AH18" s="32" t="s">
        <v>37</v>
      </c>
      <c r="AI18" s="33" t="s">
        <v>34</v>
      </c>
      <c r="AJ18" s="26" t="s">
        <v>38</v>
      </c>
      <c r="AK18" s="26" t="s">
        <v>38</v>
      </c>
      <c r="AL18" s="26" t="s">
        <v>38</v>
      </c>
      <c r="AM18" s="26" t="s">
        <v>38</v>
      </c>
      <c r="AN18" s="26" t="s">
        <v>38</v>
      </c>
      <c r="AO18" s="34" t="s">
        <v>39</v>
      </c>
      <c r="AP18" s="34" t="s">
        <v>39</v>
      </c>
      <c r="AQ18" s="34" t="s">
        <v>39</v>
      </c>
      <c r="AR18" s="34" t="s">
        <v>39</v>
      </c>
      <c r="AS18" s="34" t="s">
        <v>39</v>
      </c>
      <c r="AT18" s="35"/>
      <c r="AU18" s="35"/>
      <c r="AV18" s="35"/>
      <c r="AW18" s="35"/>
      <c r="AX18" s="35"/>
      <c r="AY18" s="35"/>
      <c r="AZ18" s="35"/>
      <c r="BA18" s="35"/>
      <c r="BC18" s="36"/>
    </row>
    <row r="19" s="14" customFormat="1" ht="3" customHeight="1"/>
    <row r="20" spans="6:35" s="37" customFormat="1" ht="15">
      <c r="F20" s="38"/>
      <c r="G20" s="38" t="s">
        <v>40</v>
      </c>
      <c r="L20" s="39"/>
      <c r="M20" s="37" t="s">
        <v>41</v>
      </c>
      <c r="U20" s="23" t="s">
        <v>26</v>
      </c>
      <c r="V20" s="37" t="s">
        <v>42</v>
      </c>
      <c r="AC20" s="22" t="s">
        <v>25</v>
      </c>
      <c r="AD20" s="37" t="s">
        <v>43</v>
      </c>
      <c r="AH20" s="22" t="s">
        <v>38</v>
      </c>
      <c r="AI20" s="37" t="s">
        <v>44</v>
      </c>
    </row>
    <row r="21" s="40" customFormat="1" ht="3" customHeight="1"/>
    <row r="22" spans="56:61" s="40" customFormat="1" ht="9" customHeight="1">
      <c r="BD22" s="41"/>
      <c r="BE22" s="42"/>
      <c r="BF22" s="42"/>
      <c r="BG22" s="42"/>
      <c r="BH22" s="42"/>
      <c r="BI22" s="41"/>
    </row>
    <row r="23" spans="35:53" s="14" customFormat="1" ht="5.25" customHeight="1">
      <c r="AI23" s="41"/>
      <c r="AU23" s="41"/>
      <c r="AV23" s="43"/>
      <c r="AW23" s="43"/>
      <c r="AX23" s="43"/>
      <c r="AY23" s="43"/>
      <c r="AZ23" s="43"/>
      <c r="BA23" s="43"/>
    </row>
    <row r="24" spans="1:53" s="45" customFormat="1" ht="25.5" customHeight="1">
      <c r="A24" s="500" t="s">
        <v>45</v>
      </c>
      <c r="B24" s="500"/>
      <c r="C24" s="500"/>
      <c r="D24" s="500"/>
      <c r="E24" s="500"/>
      <c r="F24" s="500"/>
      <c r="G24" s="500"/>
      <c r="H24" s="500"/>
      <c r="I24" s="500"/>
      <c r="J24" s="500"/>
      <c r="K24" s="500"/>
      <c r="L24" s="500"/>
      <c r="M24" s="500"/>
      <c r="N24" s="500"/>
      <c r="O24" s="500"/>
      <c r="P24" s="500"/>
      <c r="Q24" s="500"/>
      <c r="R24" s="500"/>
      <c r="S24" s="500"/>
      <c r="T24" s="500"/>
      <c r="U24" s="500"/>
      <c r="V24" s="500"/>
      <c r="W24" s="500"/>
      <c r="X24" s="44"/>
      <c r="Z24" s="500" t="s">
        <v>46</v>
      </c>
      <c r="AA24" s="500"/>
      <c r="AB24" s="500"/>
      <c r="AC24" s="500"/>
      <c r="AD24" s="500"/>
      <c r="AE24" s="500"/>
      <c r="AF24" s="500"/>
      <c r="AG24" s="500"/>
      <c r="AH24" s="500"/>
      <c r="AI24" s="500"/>
      <c r="AJ24" s="500"/>
      <c r="AK24" s="500"/>
      <c r="AL24" s="500"/>
      <c r="AM24" s="500"/>
      <c r="AO24" s="46"/>
      <c r="AP24" s="46" t="s">
        <v>47</v>
      </c>
      <c r="AR24" s="46"/>
      <c r="AS24" s="46"/>
      <c r="AT24" s="46"/>
      <c r="AU24" s="46"/>
      <c r="AV24" s="46"/>
      <c r="AW24" s="46"/>
      <c r="AX24" s="46"/>
      <c r="AY24" s="46"/>
      <c r="AZ24" s="46"/>
      <c r="BA24" s="46"/>
    </row>
    <row r="25" spans="40:41" s="14" customFormat="1" ht="1.5" customHeight="1">
      <c r="AN25" s="45"/>
      <c r="AO25" s="46"/>
    </row>
    <row r="26" spans="1:53" s="14" customFormat="1" ht="60" customHeight="1">
      <c r="A26" s="501" t="s">
        <v>10</v>
      </c>
      <c r="B26" s="501"/>
      <c r="C26" s="502" t="s">
        <v>48</v>
      </c>
      <c r="D26" s="502"/>
      <c r="E26" s="502"/>
      <c r="F26" s="502" t="s">
        <v>49</v>
      </c>
      <c r="G26" s="502"/>
      <c r="H26" s="502"/>
      <c r="I26" s="502" t="s">
        <v>50</v>
      </c>
      <c r="J26" s="502"/>
      <c r="K26" s="502"/>
      <c r="L26" s="502" t="s">
        <v>51</v>
      </c>
      <c r="M26" s="502"/>
      <c r="N26" s="502"/>
      <c r="O26" s="502" t="s">
        <v>52</v>
      </c>
      <c r="P26" s="502"/>
      <c r="Q26" s="502"/>
      <c r="R26" s="502" t="s">
        <v>53</v>
      </c>
      <c r="S26" s="502"/>
      <c r="T26" s="502"/>
      <c r="U26" s="503" t="s">
        <v>54</v>
      </c>
      <c r="V26" s="503"/>
      <c r="W26" s="503"/>
      <c r="X26" s="47"/>
      <c r="Z26" s="504" t="s">
        <v>55</v>
      </c>
      <c r="AA26" s="504"/>
      <c r="AB26" s="504"/>
      <c r="AC26" s="504"/>
      <c r="AD26" s="504"/>
      <c r="AE26" s="504"/>
      <c r="AF26" s="504"/>
      <c r="AG26" s="504"/>
      <c r="AH26" s="504"/>
      <c r="AI26" s="504"/>
      <c r="AJ26" s="505" t="s">
        <v>56</v>
      </c>
      <c r="AK26" s="505"/>
      <c r="AL26" s="505" t="s">
        <v>57</v>
      </c>
      <c r="AM26" s="505"/>
      <c r="AO26" s="46"/>
      <c r="AP26" s="506" t="s">
        <v>58</v>
      </c>
      <c r="AQ26" s="506"/>
      <c r="AR26" s="506"/>
      <c r="AS26" s="506"/>
      <c r="AT26" s="506"/>
      <c r="AU26" s="506"/>
      <c r="AV26" s="506"/>
      <c r="AW26" s="506"/>
      <c r="AX26" s="506"/>
      <c r="AY26" s="506"/>
      <c r="AZ26" s="505" t="s">
        <v>56</v>
      </c>
      <c r="BA26" s="505"/>
    </row>
    <row r="27" spans="1:53" s="14" customFormat="1" ht="16.5" customHeight="1">
      <c r="A27" s="501"/>
      <c r="B27" s="501"/>
      <c r="C27" s="502"/>
      <c r="D27" s="502"/>
      <c r="E27" s="502"/>
      <c r="F27" s="502"/>
      <c r="G27" s="502"/>
      <c r="H27" s="502"/>
      <c r="I27" s="502"/>
      <c r="J27" s="502"/>
      <c r="K27" s="502"/>
      <c r="L27" s="502"/>
      <c r="M27" s="502"/>
      <c r="N27" s="502"/>
      <c r="O27" s="502"/>
      <c r="P27" s="502"/>
      <c r="Q27" s="502"/>
      <c r="R27" s="502"/>
      <c r="S27" s="502"/>
      <c r="T27" s="502"/>
      <c r="U27" s="503"/>
      <c r="V27" s="503"/>
      <c r="W27" s="503"/>
      <c r="X27" s="47"/>
      <c r="Z27" s="22" t="s">
        <v>24</v>
      </c>
      <c r="AA27" s="507" t="s">
        <v>59</v>
      </c>
      <c r="AB27" s="507"/>
      <c r="AC27" s="507"/>
      <c r="AD27" s="507"/>
      <c r="AE27" s="507"/>
      <c r="AF27" s="507"/>
      <c r="AG27" s="507"/>
      <c r="AH27" s="507"/>
      <c r="AI27" s="507"/>
      <c r="AJ27" s="508">
        <v>1</v>
      </c>
      <c r="AK27" s="508"/>
      <c r="AL27" s="508">
        <v>1</v>
      </c>
      <c r="AM27" s="508"/>
      <c r="AO27" s="46"/>
      <c r="AP27" s="48" t="s">
        <v>35</v>
      </c>
      <c r="AQ27" s="507" t="s">
        <v>60</v>
      </c>
      <c r="AR27" s="507"/>
      <c r="AS27" s="507"/>
      <c r="AT27" s="507"/>
      <c r="AU27" s="507"/>
      <c r="AV27" s="507"/>
      <c r="AW27" s="507"/>
      <c r="AX27" s="507"/>
      <c r="AY27" s="507"/>
      <c r="AZ27" s="508">
        <v>8</v>
      </c>
      <c r="BA27" s="508"/>
    </row>
    <row r="28" spans="1:53" s="14" customFormat="1" ht="16.5" customHeight="1">
      <c r="A28" s="509" t="s">
        <v>23</v>
      </c>
      <c r="B28" s="509"/>
      <c r="C28" s="504">
        <f>COUNTBLANK(B15:BA15)</f>
        <v>32</v>
      </c>
      <c r="D28" s="504"/>
      <c r="E28" s="504"/>
      <c r="F28" s="504">
        <f>COUNTIF(B15:BA15,"С")</f>
        <v>6</v>
      </c>
      <c r="G28" s="504"/>
      <c r="H28" s="504"/>
      <c r="I28" s="504">
        <v>1</v>
      </c>
      <c r="J28" s="504"/>
      <c r="K28" s="504"/>
      <c r="L28" s="504">
        <f>COUNTIF(B15:BA15,$AP$27)+COUNTIF(B15:BA15,$AP$28)</f>
        <v>0</v>
      </c>
      <c r="M28" s="504"/>
      <c r="N28" s="504"/>
      <c r="O28" s="504">
        <f>COUNTIF(B15:BA15,"Д")</f>
        <v>0</v>
      </c>
      <c r="P28" s="504"/>
      <c r="Q28" s="504"/>
      <c r="R28" s="504">
        <f>COUNTIF(B15:BA15,"К")</f>
        <v>12</v>
      </c>
      <c r="S28" s="504"/>
      <c r="T28" s="504"/>
      <c r="U28" s="510">
        <f>SUM(C28:T28)</f>
        <v>51</v>
      </c>
      <c r="V28" s="510"/>
      <c r="W28" s="510"/>
      <c r="X28" s="49"/>
      <c r="Z28" s="22" t="s">
        <v>29</v>
      </c>
      <c r="AA28" s="507" t="s">
        <v>61</v>
      </c>
      <c r="AB28" s="507"/>
      <c r="AC28" s="507"/>
      <c r="AD28" s="507"/>
      <c r="AE28" s="507"/>
      <c r="AF28" s="507"/>
      <c r="AG28" s="507"/>
      <c r="AH28" s="507"/>
      <c r="AI28" s="507"/>
      <c r="AJ28" s="508">
        <v>3</v>
      </c>
      <c r="AK28" s="508"/>
      <c r="AL28" s="508">
        <v>1</v>
      </c>
      <c r="AM28" s="508"/>
      <c r="AO28" s="46"/>
      <c r="AP28" s="48" t="s">
        <v>39</v>
      </c>
      <c r="AQ28" s="507" t="s">
        <v>62</v>
      </c>
      <c r="AR28" s="507"/>
      <c r="AS28" s="507"/>
      <c r="AT28" s="507"/>
      <c r="AU28" s="507"/>
      <c r="AV28" s="507"/>
      <c r="AW28" s="507"/>
      <c r="AX28" s="507"/>
      <c r="AY28" s="507"/>
      <c r="AZ28" s="508">
        <v>8</v>
      </c>
      <c r="BA28" s="508"/>
    </row>
    <row r="29" spans="1:41" s="14" customFormat="1" ht="16.5" customHeight="1">
      <c r="A29" s="509" t="s">
        <v>28</v>
      </c>
      <c r="B29" s="509"/>
      <c r="C29" s="504">
        <f>COUNTBLANK(B16:BA16)</f>
        <v>33</v>
      </c>
      <c r="D29" s="504"/>
      <c r="E29" s="504"/>
      <c r="F29" s="504">
        <f>COUNTIF(B16:BA16,"С")</f>
        <v>6</v>
      </c>
      <c r="G29" s="504"/>
      <c r="H29" s="504"/>
      <c r="I29" s="504">
        <v>1</v>
      </c>
      <c r="J29" s="504"/>
      <c r="K29" s="504"/>
      <c r="L29" s="504">
        <f>COUNTIF(B16:BA16,$AP$27)+COUNTIF(B16:BA16,$AP$28)</f>
        <v>0</v>
      </c>
      <c r="M29" s="504"/>
      <c r="N29" s="504"/>
      <c r="O29" s="504">
        <f>COUNTIF(B16:BA16,"Д")</f>
        <v>0</v>
      </c>
      <c r="P29" s="504"/>
      <c r="Q29" s="504"/>
      <c r="R29" s="504">
        <f>COUNTIF(B16:BA16,"К")</f>
        <v>12</v>
      </c>
      <c r="S29" s="504"/>
      <c r="T29" s="504"/>
      <c r="U29" s="510">
        <f>SUM(C29:T29)</f>
        <v>52</v>
      </c>
      <c r="V29" s="510"/>
      <c r="W29" s="510"/>
      <c r="X29" s="47"/>
      <c r="Z29" s="22" t="s">
        <v>27</v>
      </c>
      <c r="AA29" s="507" t="s">
        <v>63</v>
      </c>
      <c r="AB29" s="507"/>
      <c r="AC29" s="507"/>
      <c r="AD29" s="507"/>
      <c r="AE29" s="507"/>
      <c r="AF29" s="507"/>
      <c r="AG29" s="507"/>
      <c r="AH29" s="507"/>
      <c r="AI29" s="507"/>
      <c r="AJ29" s="508">
        <v>2</v>
      </c>
      <c r="AK29" s="508"/>
      <c r="AL29" s="508">
        <v>1</v>
      </c>
      <c r="AM29" s="508"/>
      <c r="AO29" s="46"/>
    </row>
    <row r="30" spans="1:39" s="14" customFormat="1" ht="16.5" customHeight="1">
      <c r="A30" s="509" t="s">
        <v>30</v>
      </c>
      <c r="B30" s="509"/>
      <c r="C30" s="504">
        <f>COUNTBLANK(B17:BA17)</f>
        <v>32</v>
      </c>
      <c r="D30" s="504"/>
      <c r="E30" s="504"/>
      <c r="F30" s="504">
        <f>COUNTIF(B17:BA17,"С")</f>
        <v>6</v>
      </c>
      <c r="G30" s="504"/>
      <c r="H30" s="504"/>
      <c r="I30" s="504">
        <v>3</v>
      </c>
      <c r="J30" s="504"/>
      <c r="K30" s="504"/>
      <c r="L30" s="504">
        <f>COUNTIF(B17:BA17,$AP$27)+COUNTIF(B17:BA17,$AP$28)</f>
        <v>0</v>
      </c>
      <c r="M30" s="504"/>
      <c r="N30" s="504"/>
      <c r="O30" s="504">
        <f>COUNTIF(B17:BA17,"Д")</f>
        <v>0</v>
      </c>
      <c r="P30" s="504"/>
      <c r="Q30" s="504"/>
      <c r="R30" s="504">
        <f>COUNTIF(B17:BA17,"К")</f>
        <v>12</v>
      </c>
      <c r="S30" s="504"/>
      <c r="T30" s="504"/>
      <c r="U30" s="510">
        <f>SUM(C30:T30)</f>
        <v>53</v>
      </c>
      <c r="V30" s="510"/>
      <c r="W30" s="510"/>
      <c r="Z30" s="22" t="s">
        <v>64</v>
      </c>
      <c r="AA30" s="507" t="s">
        <v>65</v>
      </c>
      <c r="AB30" s="507"/>
      <c r="AC30" s="507"/>
      <c r="AD30" s="507"/>
      <c r="AE30" s="507"/>
      <c r="AF30" s="507"/>
      <c r="AG30" s="507"/>
      <c r="AH30" s="507"/>
      <c r="AI30" s="507"/>
      <c r="AJ30" s="508">
        <v>8</v>
      </c>
      <c r="AK30" s="508"/>
      <c r="AL30" s="508">
        <v>1</v>
      </c>
      <c r="AM30" s="508"/>
    </row>
    <row r="31" spans="1:39" s="14" customFormat="1" ht="16.5" customHeight="1">
      <c r="A31" s="509" t="s">
        <v>32</v>
      </c>
      <c r="B31" s="509"/>
      <c r="C31" s="504">
        <f>COUNTBLANK(B18:AS18)</f>
        <v>17</v>
      </c>
      <c r="D31" s="504"/>
      <c r="E31" s="504"/>
      <c r="F31" s="504">
        <f>COUNTIF(B18:BA18,"С")</f>
        <v>3</v>
      </c>
      <c r="G31" s="504"/>
      <c r="H31" s="504"/>
      <c r="I31" s="504">
        <v>9</v>
      </c>
      <c r="J31" s="504"/>
      <c r="K31" s="504"/>
      <c r="L31" s="504">
        <f>COUNTIF(B18:BA18,$AP$27)+COUNTIF(B18:BA18,$AP$28)</f>
        <v>6</v>
      </c>
      <c r="M31" s="504"/>
      <c r="N31" s="504"/>
      <c r="O31" s="504">
        <f>COUNTIF(B18:BA18,"Д")</f>
        <v>5</v>
      </c>
      <c r="P31" s="504"/>
      <c r="Q31" s="504"/>
      <c r="R31" s="504">
        <f>COUNTIF(B18:BA18,"К")</f>
        <v>2</v>
      </c>
      <c r="S31" s="504"/>
      <c r="T31" s="504"/>
      <c r="U31" s="510">
        <f>SUM(C31:T31)</f>
        <v>42</v>
      </c>
      <c r="V31" s="510"/>
      <c r="W31" s="510"/>
      <c r="Z31" s="22" t="s">
        <v>31</v>
      </c>
      <c r="AA31" s="507" t="s">
        <v>66</v>
      </c>
      <c r="AB31" s="507"/>
      <c r="AC31" s="507"/>
      <c r="AD31" s="507"/>
      <c r="AE31" s="507"/>
      <c r="AF31" s="507"/>
      <c r="AG31" s="507"/>
      <c r="AH31" s="507"/>
      <c r="AI31" s="507"/>
      <c r="AJ31" s="508">
        <v>6</v>
      </c>
      <c r="AK31" s="508"/>
      <c r="AL31" s="508">
        <v>2</v>
      </c>
      <c r="AM31" s="508"/>
    </row>
    <row r="32" spans="1:39" s="14" customFormat="1" ht="16.5" customHeight="1">
      <c r="A32" s="509" t="s">
        <v>54</v>
      </c>
      <c r="B32" s="509"/>
      <c r="C32" s="510">
        <f>SUM(C28:E31)</f>
        <v>114</v>
      </c>
      <c r="D32" s="510"/>
      <c r="E32" s="510"/>
      <c r="F32" s="510">
        <f>SUM(F28:H31)</f>
        <v>21</v>
      </c>
      <c r="G32" s="510"/>
      <c r="H32" s="510"/>
      <c r="I32" s="510">
        <f>SUM(I28:K31)</f>
        <v>14</v>
      </c>
      <c r="J32" s="510"/>
      <c r="K32" s="510"/>
      <c r="L32" s="510">
        <f>SUM(L28:N31)</f>
        <v>6</v>
      </c>
      <c r="M32" s="510"/>
      <c r="N32" s="510"/>
      <c r="O32" s="510">
        <f>SUM(O28:Q31)</f>
        <v>5</v>
      </c>
      <c r="P32" s="510"/>
      <c r="Q32" s="510"/>
      <c r="R32" s="510">
        <f>SUM(R28:T31)</f>
        <v>38</v>
      </c>
      <c r="S32" s="510"/>
      <c r="T32" s="510"/>
      <c r="U32" s="510">
        <f>SUM(U28:W31)</f>
        <v>198</v>
      </c>
      <c r="V32" s="510"/>
      <c r="W32" s="510"/>
      <c r="Z32" s="22" t="s">
        <v>67</v>
      </c>
      <c r="AA32" s="507" t="s">
        <v>68</v>
      </c>
      <c r="AB32" s="507"/>
      <c r="AC32" s="507"/>
      <c r="AD32" s="507"/>
      <c r="AE32" s="507"/>
      <c r="AF32" s="507"/>
      <c r="AG32" s="507"/>
      <c r="AH32" s="507"/>
      <c r="AI32" s="507"/>
      <c r="AJ32" s="508">
        <v>8</v>
      </c>
      <c r="AK32" s="508"/>
      <c r="AL32" s="508">
        <v>2</v>
      </c>
      <c r="AM32" s="508"/>
    </row>
    <row r="33" spans="21:39" s="14" customFormat="1" ht="16.5" customHeight="1">
      <c r="U33" s="490"/>
      <c r="V33" s="491"/>
      <c r="Z33" s="50" t="s">
        <v>34</v>
      </c>
      <c r="AA33" s="507" t="s">
        <v>69</v>
      </c>
      <c r="AB33" s="507"/>
      <c r="AC33" s="507"/>
      <c r="AD33" s="507"/>
      <c r="AE33" s="507"/>
      <c r="AF33" s="507"/>
      <c r="AG33" s="507"/>
      <c r="AH33" s="507"/>
      <c r="AI33" s="507"/>
      <c r="AJ33" s="508">
        <v>8</v>
      </c>
      <c r="AK33" s="508"/>
      <c r="AL33" s="508">
        <v>2</v>
      </c>
      <c r="AM33" s="508"/>
    </row>
    <row r="34" spans="26:39" s="14" customFormat="1" ht="16.5" customHeight="1">
      <c r="Z34" s="22" t="s">
        <v>37</v>
      </c>
      <c r="AA34" s="507" t="s">
        <v>70</v>
      </c>
      <c r="AB34" s="507"/>
      <c r="AC34" s="507"/>
      <c r="AD34" s="507"/>
      <c r="AE34" s="507"/>
      <c r="AF34" s="507"/>
      <c r="AG34" s="507"/>
      <c r="AH34" s="507"/>
      <c r="AI34" s="507"/>
      <c r="AJ34" s="508">
        <v>8</v>
      </c>
      <c r="AK34" s="508"/>
      <c r="AL34" s="508">
        <v>6</v>
      </c>
      <c r="AM34" s="508"/>
    </row>
    <row r="35" ht="17.25" customHeight="1"/>
    <row r="36" ht="16.5" customHeight="1"/>
  </sheetData>
  <sheetProtection selectLockedCells="1" selectUnlockedCells="1"/>
  <mergeCells count="103">
    <mergeCell ref="AA34:AI34"/>
    <mergeCell ref="AJ34:AK34"/>
    <mergeCell ref="AL34:AM34"/>
    <mergeCell ref="AA32:AI32"/>
    <mergeCell ref="AJ32:AK32"/>
    <mergeCell ref="AL32:AM32"/>
    <mergeCell ref="AA33:AI33"/>
    <mergeCell ref="AJ33:AK33"/>
    <mergeCell ref="AL33:AM33"/>
    <mergeCell ref="O32:Q32"/>
    <mergeCell ref="R32:T32"/>
    <mergeCell ref="U32:W32"/>
    <mergeCell ref="O31:Q31"/>
    <mergeCell ref="R31:T31"/>
    <mergeCell ref="U31:W31"/>
    <mergeCell ref="AA31:AI31"/>
    <mergeCell ref="AJ31:AK31"/>
    <mergeCell ref="AL31:AM31"/>
    <mergeCell ref="A32:B32"/>
    <mergeCell ref="C32:E32"/>
    <mergeCell ref="F32:H32"/>
    <mergeCell ref="I32:K32"/>
    <mergeCell ref="L32:N32"/>
    <mergeCell ref="A31:B31"/>
    <mergeCell ref="C31:E31"/>
    <mergeCell ref="F31:H31"/>
    <mergeCell ref="I31:K31"/>
    <mergeCell ref="L31:N31"/>
    <mergeCell ref="AL30:AM30"/>
    <mergeCell ref="R29:T29"/>
    <mergeCell ref="U29:W29"/>
    <mergeCell ref="AA29:AI29"/>
    <mergeCell ref="AJ29:AK29"/>
    <mergeCell ref="AL29:AM29"/>
    <mergeCell ref="R30:T30"/>
    <mergeCell ref="U30:W30"/>
    <mergeCell ref="AA30:AI30"/>
    <mergeCell ref="AJ30:AK30"/>
    <mergeCell ref="A30:B30"/>
    <mergeCell ref="C30:E30"/>
    <mergeCell ref="F30:H30"/>
    <mergeCell ref="I30:K30"/>
    <mergeCell ref="L30:N30"/>
    <mergeCell ref="AJ28:AK28"/>
    <mergeCell ref="O30:Q30"/>
    <mergeCell ref="A29:B29"/>
    <mergeCell ref="C29:E29"/>
    <mergeCell ref="F29:H29"/>
    <mergeCell ref="I29:K29"/>
    <mergeCell ref="L29:N29"/>
    <mergeCell ref="O29:Q29"/>
    <mergeCell ref="R28:T28"/>
    <mergeCell ref="U28:W28"/>
    <mergeCell ref="AA28:AI28"/>
    <mergeCell ref="AL28:AM28"/>
    <mergeCell ref="AQ28:AY28"/>
    <mergeCell ref="AZ28:BA28"/>
    <mergeCell ref="A28:B28"/>
    <mergeCell ref="C28:E28"/>
    <mergeCell ref="F28:H28"/>
    <mergeCell ref="I28:K28"/>
    <mergeCell ref="L28:N28"/>
    <mergeCell ref="O28:Q28"/>
    <mergeCell ref="AZ26:BA26"/>
    <mergeCell ref="AA27:AI27"/>
    <mergeCell ref="AJ27:AK27"/>
    <mergeCell ref="AL27:AM27"/>
    <mergeCell ref="AQ27:AY27"/>
    <mergeCell ref="AZ27:BA27"/>
    <mergeCell ref="R26:T27"/>
    <mergeCell ref="U26:W27"/>
    <mergeCell ref="Z26:AI26"/>
    <mergeCell ref="AJ26:AK26"/>
    <mergeCell ref="AL26:AM26"/>
    <mergeCell ref="AP26:AY26"/>
    <mergeCell ref="A26:B27"/>
    <mergeCell ref="C26:E27"/>
    <mergeCell ref="F26:H27"/>
    <mergeCell ref="I26:K27"/>
    <mergeCell ref="L26:N27"/>
    <mergeCell ref="O26:Q27"/>
    <mergeCell ref="A24:W24"/>
    <mergeCell ref="Z24:AM24"/>
    <mergeCell ref="K13:N13"/>
    <mergeCell ref="O13:S13"/>
    <mergeCell ref="T13:W13"/>
    <mergeCell ref="X13:AA13"/>
    <mergeCell ref="AT13:AW13"/>
    <mergeCell ref="AX13:BA13"/>
    <mergeCell ref="B13:F13"/>
    <mergeCell ref="G13:J13"/>
    <mergeCell ref="AB13:AF13"/>
    <mergeCell ref="AG13:AJ13"/>
    <mergeCell ref="U33:V33"/>
    <mergeCell ref="A1:BA1"/>
    <mergeCell ref="A2:BA2"/>
    <mergeCell ref="A3:BA3"/>
    <mergeCell ref="A4:BA4"/>
    <mergeCell ref="A5:BA5"/>
    <mergeCell ref="A11:BA11"/>
    <mergeCell ref="A13:A14"/>
    <mergeCell ref="AK13:AN13"/>
    <mergeCell ref="AO13:AS13"/>
  </mergeCells>
  <printOptions/>
  <pageMargins left="0.39375" right="0.39375" top="0.30972222222222223" bottom="0.2298611111111111" header="0.5118055555555555" footer="0.5118055555555555"/>
  <pageSetup horizontalDpi="300" verticalDpi="300" orientation="landscape" paperSize="9" scale="79" r:id="rId2"/>
  <colBreaks count="1" manualBreakCount="1">
    <brk id="5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D144"/>
  <sheetViews>
    <sheetView showZeros="0" view="pageBreakPreview" zoomScale="70" zoomScaleNormal="55" zoomScaleSheetLayoutView="70" zoomScalePageLayoutView="0" workbookViewId="0" topLeftCell="A1">
      <pane ySplit="8" topLeftCell="A15" activePane="bottomLeft" state="frozen"/>
      <selection pane="topLeft" activeCell="A1" sqref="A1"/>
      <selection pane="bottomLeft" activeCell="B54" sqref="B54"/>
    </sheetView>
  </sheetViews>
  <sheetFormatPr defaultColWidth="9.140625" defaultRowHeight="12.75"/>
  <cols>
    <col min="1" max="1" width="10.7109375" style="51" customWidth="1"/>
    <col min="2" max="2" width="97.28125" style="52" customWidth="1"/>
    <col min="3" max="3" width="12.421875" style="52" customWidth="1"/>
    <col min="4" max="4" width="13.8515625" style="52" customWidth="1"/>
    <col min="5" max="5" width="12.7109375" style="52" customWidth="1"/>
    <col min="6" max="6" width="11.140625" style="52" customWidth="1"/>
    <col min="7" max="7" width="13.8515625" style="52" customWidth="1"/>
    <col min="8" max="8" width="13.57421875" style="52" customWidth="1"/>
    <col min="9" max="9" width="13.140625" style="52" customWidth="1"/>
    <col min="10" max="10" width="10.00390625" style="214" customWidth="1"/>
    <col min="11" max="11" width="9.00390625" style="214" customWidth="1"/>
    <col min="12" max="13" width="9.28125" style="214" customWidth="1"/>
    <col min="14" max="14" width="8.8515625" style="214" customWidth="1"/>
    <col min="15" max="15" width="9.00390625" style="214" customWidth="1"/>
    <col min="16" max="16" width="9.28125" style="214" customWidth="1"/>
    <col min="17" max="17" width="8.57421875" style="214" customWidth="1"/>
    <col min="18" max="18" width="20.7109375" style="53" customWidth="1"/>
    <col min="19" max="19" width="12.8515625" style="52" customWidth="1"/>
    <col min="20" max="20" width="5.140625" style="52" customWidth="1"/>
    <col min="21" max="28" width="4.57421875" style="52" customWidth="1"/>
    <col min="29" max="29" width="5.57421875" style="52" customWidth="1"/>
    <col min="30" max="39" width="4.421875" style="52" customWidth="1"/>
    <col min="40" max="16384" width="9.140625" style="52" customWidth="1"/>
  </cols>
  <sheetData>
    <row r="1" spans="1:19" ht="34.5" customHeight="1">
      <c r="A1" s="511" t="s">
        <v>71</v>
      </c>
      <c r="B1" s="511"/>
      <c r="C1" s="511"/>
      <c r="D1" s="511"/>
      <c r="E1" s="511"/>
      <c r="F1" s="511"/>
      <c r="G1" s="511"/>
      <c r="H1" s="511"/>
      <c r="I1" s="511"/>
      <c r="J1" s="511"/>
      <c r="K1" s="511"/>
      <c r="L1" s="511"/>
      <c r="M1" s="511"/>
      <c r="N1" s="511"/>
      <c r="O1" s="511"/>
      <c r="P1" s="511"/>
      <c r="Q1" s="511"/>
      <c r="R1" s="511"/>
      <c r="S1" s="511"/>
    </row>
    <row r="2" ht="6" customHeight="1"/>
    <row r="3" spans="1:19" s="54" customFormat="1" ht="17.25" customHeight="1">
      <c r="A3" s="512" t="s">
        <v>72</v>
      </c>
      <c r="B3" s="513" t="s">
        <v>73</v>
      </c>
      <c r="C3" s="514" t="s">
        <v>74</v>
      </c>
      <c r="D3" s="515" t="s">
        <v>75</v>
      </c>
      <c r="E3" s="515"/>
      <c r="F3" s="515"/>
      <c r="G3" s="515"/>
      <c r="H3" s="515"/>
      <c r="I3" s="515"/>
      <c r="J3" s="516" t="s">
        <v>76</v>
      </c>
      <c r="K3" s="516"/>
      <c r="L3" s="516"/>
      <c r="M3" s="516"/>
      <c r="N3" s="516"/>
      <c r="O3" s="516"/>
      <c r="P3" s="516"/>
      <c r="Q3" s="516"/>
      <c r="R3" s="522" t="s">
        <v>77</v>
      </c>
      <c r="S3" s="523" t="s">
        <v>78</v>
      </c>
    </row>
    <row r="4" spans="1:19" s="54" customFormat="1" ht="17.25" customHeight="1">
      <c r="A4" s="512"/>
      <c r="B4" s="513"/>
      <c r="C4" s="514"/>
      <c r="D4" s="519" t="s">
        <v>79</v>
      </c>
      <c r="E4" s="520" t="s">
        <v>80</v>
      </c>
      <c r="F4" s="520"/>
      <c r="G4" s="520"/>
      <c r="H4" s="520"/>
      <c r="I4" s="517" t="s">
        <v>81</v>
      </c>
      <c r="J4" s="518" t="s">
        <v>82</v>
      </c>
      <c r="K4" s="518"/>
      <c r="L4" s="521" t="s">
        <v>83</v>
      </c>
      <c r="M4" s="521"/>
      <c r="N4" s="521" t="s">
        <v>84</v>
      </c>
      <c r="O4" s="521"/>
      <c r="P4" s="524" t="s">
        <v>85</v>
      </c>
      <c r="Q4" s="524"/>
      <c r="R4" s="522"/>
      <c r="S4" s="523"/>
    </row>
    <row r="5" spans="1:19" s="54" customFormat="1" ht="17.25" customHeight="1">
      <c r="A5" s="512"/>
      <c r="B5" s="513"/>
      <c r="C5" s="514"/>
      <c r="D5" s="519"/>
      <c r="E5" s="519" t="s">
        <v>86</v>
      </c>
      <c r="F5" s="525" t="s">
        <v>87</v>
      </c>
      <c r="G5" s="525"/>
      <c r="H5" s="525"/>
      <c r="I5" s="517"/>
      <c r="J5" s="526" t="s">
        <v>88</v>
      </c>
      <c r="K5" s="526"/>
      <c r="L5" s="526"/>
      <c r="M5" s="526"/>
      <c r="N5" s="526"/>
      <c r="O5" s="526"/>
      <c r="P5" s="526"/>
      <c r="Q5" s="526"/>
      <c r="R5" s="522"/>
      <c r="S5" s="523"/>
    </row>
    <row r="6" spans="1:19" s="54" customFormat="1" ht="17.25" customHeight="1">
      <c r="A6" s="512"/>
      <c r="B6" s="513"/>
      <c r="C6" s="514"/>
      <c r="D6" s="519"/>
      <c r="E6" s="519"/>
      <c r="F6" s="527" t="s">
        <v>89</v>
      </c>
      <c r="G6" s="527" t="s">
        <v>90</v>
      </c>
      <c r="H6" s="527" t="s">
        <v>91</v>
      </c>
      <c r="I6" s="517"/>
      <c r="J6" s="242">
        <v>1</v>
      </c>
      <c r="K6" s="215">
        <v>2</v>
      </c>
      <c r="L6" s="215">
        <v>3</v>
      </c>
      <c r="M6" s="215">
        <v>4</v>
      </c>
      <c r="N6" s="215">
        <v>5</v>
      </c>
      <c r="O6" s="215">
        <v>6</v>
      </c>
      <c r="P6" s="215">
        <v>7</v>
      </c>
      <c r="Q6" s="259">
        <v>8</v>
      </c>
      <c r="R6" s="522"/>
      <c r="S6" s="523"/>
    </row>
    <row r="7" spans="1:19" s="54" customFormat="1" ht="17.25" customHeight="1">
      <c r="A7" s="512"/>
      <c r="B7" s="513"/>
      <c r="C7" s="514"/>
      <c r="D7" s="519"/>
      <c r="E7" s="519"/>
      <c r="F7" s="527"/>
      <c r="G7" s="527"/>
      <c r="H7" s="527"/>
      <c r="I7" s="517"/>
      <c r="J7" s="526" t="s">
        <v>92</v>
      </c>
      <c r="K7" s="526"/>
      <c r="L7" s="526"/>
      <c r="M7" s="526"/>
      <c r="N7" s="526"/>
      <c r="O7" s="526"/>
      <c r="P7" s="526"/>
      <c r="Q7" s="526"/>
      <c r="R7" s="522"/>
      <c r="S7" s="523"/>
    </row>
    <row r="8" spans="1:28" s="54" customFormat="1" ht="21.75" customHeight="1">
      <c r="A8" s="512"/>
      <c r="B8" s="513"/>
      <c r="C8" s="514"/>
      <c r="D8" s="519"/>
      <c r="E8" s="519"/>
      <c r="F8" s="527"/>
      <c r="G8" s="527"/>
      <c r="H8" s="527"/>
      <c r="I8" s="517"/>
      <c r="J8" s="243">
        <f>COUNTBLANK(титул!B15:W15)</f>
        <v>16</v>
      </c>
      <c r="K8" s="216">
        <v>16</v>
      </c>
      <c r="L8" s="216">
        <f>COUNTBLANK(титул!B16:W16)</f>
        <v>16</v>
      </c>
      <c r="M8" s="216">
        <f>COUNTBLANK(титул!X16:AQ16)</f>
        <v>17</v>
      </c>
      <c r="N8" s="216">
        <f>COUNTBLANK(титул!B17:W17)</f>
        <v>17</v>
      </c>
      <c r="O8" s="216">
        <f>COUNTBLANK(титул!X17:AQ17)</f>
        <v>15</v>
      </c>
      <c r="P8" s="216">
        <f>COUNTBLANK(титул!B18:W18)</f>
        <v>17</v>
      </c>
      <c r="Q8" s="216">
        <f>COUNTBLANK(титул!X18:AQ18)</f>
        <v>0</v>
      </c>
      <c r="R8" s="522"/>
      <c r="S8" s="523"/>
      <c r="U8" s="55">
        <f aca="true" t="shared" si="0" ref="U8:AB8">J8</f>
        <v>16</v>
      </c>
      <c r="V8" s="56">
        <f t="shared" si="0"/>
        <v>16</v>
      </c>
      <c r="W8" s="56">
        <f t="shared" si="0"/>
        <v>16</v>
      </c>
      <c r="X8" s="56">
        <f t="shared" si="0"/>
        <v>17</v>
      </c>
      <c r="Y8" s="56">
        <f t="shared" si="0"/>
        <v>17</v>
      </c>
      <c r="Z8" s="56">
        <f t="shared" si="0"/>
        <v>15</v>
      </c>
      <c r="AA8" s="56">
        <f t="shared" si="0"/>
        <v>17</v>
      </c>
      <c r="AB8" s="57">
        <f t="shared" si="0"/>
        <v>0</v>
      </c>
    </row>
    <row r="9" spans="1:19" s="58" customFormat="1" ht="26.25" customHeight="1">
      <c r="A9" s="532" t="s">
        <v>93</v>
      </c>
      <c r="B9" s="532"/>
      <c r="C9" s="532"/>
      <c r="D9" s="532"/>
      <c r="E9" s="532"/>
      <c r="F9" s="532"/>
      <c r="G9" s="532"/>
      <c r="H9" s="532"/>
      <c r="I9" s="532"/>
      <c r="J9" s="532"/>
      <c r="K9" s="532"/>
      <c r="L9" s="532"/>
      <c r="M9" s="532"/>
      <c r="N9" s="532"/>
      <c r="O9" s="532"/>
      <c r="P9" s="532"/>
      <c r="Q9" s="532"/>
      <c r="R9" s="532"/>
      <c r="S9" s="532"/>
    </row>
    <row r="10" spans="1:19" ht="3" customHeight="1">
      <c r="A10" s="59"/>
      <c r="B10" s="59"/>
      <c r="C10" s="60"/>
      <c r="D10" s="60"/>
      <c r="E10" s="60"/>
      <c r="F10" s="60"/>
      <c r="G10" s="60"/>
      <c r="H10" s="60"/>
      <c r="I10" s="60"/>
      <c r="J10" s="217"/>
      <c r="K10" s="217"/>
      <c r="L10" s="217"/>
      <c r="M10" s="217"/>
      <c r="N10" s="217"/>
      <c r="O10" s="217"/>
      <c r="P10" s="217"/>
      <c r="Q10" s="217"/>
      <c r="R10" s="51"/>
      <c r="S10" s="51"/>
    </row>
    <row r="11" spans="1:19" s="58" customFormat="1" ht="29.25" customHeight="1" thickBot="1">
      <c r="A11" s="61"/>
      <c r="B11" s="62" t="s">
        <v>94</v>
      </c>
      <c r="C11" s="61"/>
      <c r="D11" s="61"/>
      <c r="E11" s="61"/>
      <c r="F11" s="61"/>
      <c r="G11" s="61"/>
      <c r="H11" s="61"/>
      <c r="I11" s="61"/>
      <c r="J11" s="218"/>
      <c r="K11" s="218"/>
      <c r="L11" s="218"/>
      <c r="M11" s="218"/>
      <c r="N11" s="218"/>
      <c r="O11" s="218"/>
      <c r="P11" s="218"/>
      <c r="Q11" s="218"/>
      <c r="R11" s="61"/>
      <c r="S11" s="61"/>
    </row>
    <row r="12" spans="1:30" ht="18.75" customHeight="1">
      <c r="A12" s="63" t="s">
        <v>95</v>
      </c>
      <c r="B12" s="403" t="s">
        <v>96</v>
      </c>
      <c r="C12" s="64">
        <v>5</v>
      </c>
      <c r="D12" s="65">
        <f>C12*30</f>
        <v>150</v>
      </c>
      <c r="E12" s="66">
        <f>SUM(F12:H12)</f>
        <v>64</v>
      </c>
      <c r="F12" s="67"/>
      <c r="G12" s="67"/>
      <c r="H12" s="67">
        <v>64</v>
      </c>
      <c r="I12" s="68">
        <f>D12-E12</f>
        <v>86</v>
      </c>
      <c r="J12" s="400">
        <v>5</v>
      </c>
      <c r="K12" s="400"/>
      <c r="L12" s="400"/>
      <c r="M12" s="219"/>
      <c r="N12" s="219"/>
      <c r="O12" s="219"/>
      <c r="P12" s="219"/>
      <c r="Q12" s="260"/>
      <c r="R12" s="69" t="s">
        <v>98</v>
      </c>
      <c r="S12" s="70" t="s">
        <v>99</v>
      </c>
      <c r="T12" s="71">
        <f>IF(E12=AD12,0,"!!")</f>
        <v>0</v>
      </c>
      <c r="U12" s="72">
        <v>4</v>
      </c>
      <c r="V12" s="72"/>
      <c r="W12" s="72"/>
      <c r="X12" s="72"/>
      <c r="Y12" s="72"/>
      <c r="Z12" s="72"/>
      <c r="AA12" s="72"/>
      <c r="AB12" s="72"/>
      <c r="AD12" s="71">
        <f>U12*$U$8+V12*$V$8+W12*$W$8+X12*$X$8+Y12*$Y$8+Z12*$Z$8+AA12*$AA$8+AB12*$AB$8</f>
        <v>64</v>
      </c>
    </row>
    <row r="13" spans="1:30" ht="18.75" customHeight="1">
      <c r="A13" s="73" t="s">
        <v>100</v>
      </c>
      <c r="B13" s="404" t="s">
        <v>101</v>
      </c>
      <c r="C13" s="74">
        <v>9</v>
      </c>
      <c r="D13" s="75">
        <f>C13*30</f>
        <v>270</v>
      </c>
      <c r="E13" s="76">
        <f>SUM(F13:H13)</f>
        <v>124</v>
      </c>
      <c r="F13" s="77"/>
      <c r="G13" s="77"/>
      <c r="H13" s="77">
        <v>124</v>
      </c>
      <c r="I13" s="78">
        <f>D13-E13</f>
        <v>146</v>
      </c>
      <c r="J13" s="401">
        <v>4</v>
      </c>
      <c r="K13" s="394">
        <v>5</v>
      </c>
      <c r="L13" s="394"/>
      <c r="M13" s="209"/>
      <c r="N13" s="209"/>
      <c r="O13" s="209"/>
      <c r="P13" s="209"/>
      <c r="Q13" s="261"/>
      <c r="R13" s="79" t="s">
        <v>102</v>
      </c>
      <c r="S13" s="80" t="s">
        <v>103</v>
      </c>
      <c r="T13" s="71">
        <f>IF(E13=AD13,0,"!!")</f>
        <v>0</v>
      </c>
      <c r="U13" s="72">
        <v>4</v>
      </c>
      <c r="V13" s="72">
        <v>4</v>
      </c>
      <c r="W13" s="72"/>
      <c r="X13" s="72"/>
      <c r="Y13" s="72"/>
      <c r="Z13" s="72"/>
      <c r="AA13" s="72"/>
      <c r="AB13" s="72"/>
      <c r="AD13" s="71">
        <v>124</v>
      </c>
    </row>
    <row r="14" spans="1:30" ht="18.75" customHeight="1">
      <c r="A14" s="73" t="s">
        <v>104</v>
      </c>
      <c r="B14" s="405" t="s">
        <v>105</v>
      </c>
      <c r="C14" s="74">
        <v>5</v>
      </c>
      <c r="D14" s="75">
        <f>C14*30</f>
        <v>150</v>
      </c>
      <c r="E14" s="76">
        <f>SUM(F14:H14)</f>
        <v>64</v>
      </c>
      <c r="F14" s="77">
        <v>32</v>
      </c>
      <c r="G14" s="77"/>
      <c r="H14" s="77">
        <v>32</v>
      </c>
      <c r="I14" s="78">
        <f>D14-E14</f>
        <v>86</v>
      </c>
      <c r="J14" s="401">
        <v>5</v>
      </c>
      <c r="K14" s="394"/>
      <c r="L14" s="394"/>
      <c r="M14" s="209"/>
      <c r="N14" s="209"/>
      <c r="O14" s="209"/>
      <c r="P14" s="209"/>
      <c r="Q14" s="261"/>
      <c r="R14" s="79" t="s">
        <v>98</v>
      </c>
      <c r="S14" s="80" t="s">
        <v>99</v>
      </c>
      <c r="T14" s="71">
        <f>IF(E14=AD14,0,"!!")</f>
        <v>0</v>
      </c>
      <c r="U14" s="72"/>
      <c r="V14" s="72">
        <v>4</v>
      </c>
      <c r="W14" s="72"/>
      <c r="X14" s="72"/>
      <c r="Y14" s="72"/>
      <c r="Z14" s="72"/>
      <c r="AA14" s="72"/>
      <c r="AB14" s="72"/>
      <c r="AD14" s="71">
        <f>U14*$U$8+V14*$V$8+W14*$W$8+X14*$X$8+Y14*$Y$8+Z14*$Z$8+AA14*$AA$8+AB14*$AB$8</f>
        <v>64</v>
      </c>
    </row>
    <row r="15" spans="1:30" ht="18.75" customHeight="1" thickBot="1">
      <c r="A15" s="81" t="s">
        <v>106</v>
      </c>
      <c r="B15" s="406" t="s">
        <v>107</v>
      </c>
      <c r="C15" s="82">
        <v>5</v>
      </c>
      <c r="D15" s="83">
        <f>C15*30</f>
        <v>150</v>
      </c>
      <c r="E15" s="84">
        <f>SUM(F15:H15)</f>
        <v>64</v>
      </c>
      <c r="F15" s="85">
        <v>32</v>
      </c>
      <c r="G15" s="85"/>
      <c r="H15" s="85">
        <v>32</v>
      </c>
      <c r="I15" s="86">
        <f>D15-E15</f>
        <v>86</v>
      </c>
      <c r="J15" s="402"/>
      <c r="K15" s="220"/>
      <c r="L15" s="220"/>
      <c r="M15" s="220"/>
      <c r="N15" s="220"/>
      <c r="O15" s="220"/>
      <c r="P15" s="220">
        <v>5</v>
      </c>
      <c r="Q15" s="262"/>
      <c r="R15" s="87" t="s">
        <v>98</v>
      </c>
      <c r="S15" s="88" t="s">
        <v>108</v>
      </c>
      <c r="T15" s="71">
        <f>IF(E15=AD15,0,"!!")</f>
        <v>0</v>
      </c>
      <c r="U15" s="72">
        <v>4</v>
      </c>
      <c r="V15" s="72"/>
      <c r="W15" s="72"/>
      <c r="X15" s="72"/>
      <c r="Y15" s="72"/>
      <c r="Z15" s="72"/>
      <c r="AA15" s="72"/>
      <c r="AB15" s="72"/>
      <c r="AD15" s="71">
        <f>U15*$U$8+V15*$V$8+W15*$W$8+X15*$X$8+Y15*$Y$8+Z15*$Z$8+AA15*$AA$8+AB15*$AB$8</f>
        <v>64</v>
      </c>
    </row>
    <row r="16" spans="1:28" s="1" customFormat="1" ht="18.75" customHeight="1" thickBot="1">
      <c r="A16" s="533" t="s">
        <v>109</v>
      </c>
      <c r="B16" s="533"/>
      <c r="C16" s="89">
        <f aca="true" t="shared" si="1" ref="C16:Q16">SUM(C12:C15)</f>
        <v>24</v>
      </c>
      <c r="D16" s="90">
        <f t="shared" si="1"/>
        <v>720</v>
      </c>
      <c r="E16" s="90">
        <f t="shared" si="1"/>
        <v>316</v>
      </c>
      <c r="F16" s="90">
        <f t="shared" si="1"/>
        <v>64</v>
      </c>
      <c r="G16" s="90">
        <f t="shared" si="1"/>
        <v>0</v>
      </c>
      <c r="H16" s="90">
        <f t="shared" si="1"/>
        <v>252</v>
      </c>
      <c r="I16" s="90">
        <f t="shared" si="1"/>
        <v>404</v>
      </c>
      <c r="J16" s="246">
        <f>SUM(J12:J15)</f>
        <v>14</v>
      </c>
      <c r="K16" s="221">
        <f t="shared" si="1"/>
        <v>5</v>
      </c>
      <c r="L16" s="221">
        <f>SUM(L12:L15)</f>
        <v>0</v>
      </c>
      <c r="M16" s="221">
        <f t="shared" si="1"/>
        <v>0</v>
      </c>
      <c r="N16" s="221">
        <f t="shared" si="1"/>
        <v>0</v>
      </c>
      <c r="O16" s="221">
        <f t="shared" si="1"/>
        <v>0</v>
      </c>
      <c r="P16" s="221">
        <f t="shared" si="1"/>
        <v>5</v>
      </c>
      <c r="Q16" s="263">
        <f t="shared" si="1"/>
        <v>0</v>
      </c>
      <c r="R16" s="91"/>
      <c r="S16" s="91"/>
      <c r="U16" s="92"/>
      <c r="V16" s="92"/>
      <c r="W16" s="92"/>
      <c r="X16" s="92"/>
      <c r="Y16" s="92"/>
      <c r="Z16" s="92"/>
      <c r="AA16" s="92"/>
      <c r="AB16" s="92"/>
    </row>
    <row r="17" spans="1:19" ht="5.25" customHeight="1">
      <c r="A17" s="59"/>
      <c r="B17" s="59"/>
      <c r="C17" s="60"/>
      <c r="D17" s="60"/>
      <c r="E17" s="60"/>
      <c r="F17" s="60"/>
      <c r="G17" s="60"/>
      <c r="H17" s="60"/>
      <c r="I17" s="60"/>
      <c r="J17" s="217"/>
      <c r="K17" s="217"/>
      <c r="L17" s="217"/>
      <c r="M17" s="217"/>
      <c r="N17" s="217"/>
      <c r="O17" s="217"/>
      <c r="P17" s="217"/>
      <c r="Q17" s="217"/>
      <c r="R17" s="51"/>
      <c r="S17" s="51"/>
    </row>
    <row r="18" spans="1:22" s="58" customFormat="1" ht="28.5" customHeight="1">
      <c r="A18" s="61"/>
      <c r="B18" s="62" t="s">
        <v>110</v>
      </c>
      <c r="C18" s="61"/>
      <c r="D18" s="61"/>
      <c r="E18" s="61"/>
      <c r="F18" s="61"/>
      <c r="G18" s="61"/>
      <c r="H18" s="61"/>
      <c r="I18" s="61"/>
      <c r="J18" s="218"/>
      <c r="K18" s="218"/>
      <c r="L18" s="218"/>
      <c r="M18" s="218"/>
      <c r="N18" s="218"/>
      <c r="O18" s="218"/>
      <c r="P18" s="218"/>
      <c r="Q18" s="218"/>
      <c r="R18" s="61"/>
      <c r="S18" s="61"/>
      <c r="V18" s="52"/>
    </row>
    <row r="19" spans="1:22" s="93" customFormat="1" ht="29.25" customHeight="1" thickBot="1">
      <c r="A19" s="534" t="s">
        <v>111</v>
      </c>
      <c r="B19" s="534"/>
      <c r="C19" s="534"/>
      <c r="D19" s="534"/>
      <c r="E19" s="534"/>
      <c r="F19" s="534"/>
      <c r="G19" s="534"/>
      <c r="H19" s="534"/>
      <c r="I19" s="534"/>
      <c r="J19" s="534"/>
      <c r="K19" s="534"/>
      <c r="L19" s="534"/>
      <c r="M19" s="534"/>
      <c r="N19" s="534"/>
      <c r="O19" s="534"/>
      <c r="P19" s="534"/>
      <c r="Q19" s="534"/>
      <c r="R19" s="534"/>
      <c r="S19" s="534"/>
      <c r="V19" s="52"/>
    </row>
    <row r="20" spans="1:30" s="93" customFormat="1" ht="21.75" customHeight="1">
      <c r="A20" s="148" t="s">
        <v>112</v>
      </c>
      <c r="B20" s="151" t="s">
        <v>113</v>
      </c>
      <c r="C20" s="149">
        <v>5</v>
      </c>
      <c r="D20" s="65">
        <f>C20*30</f>
        <v>150</v>
      </c>
      <c r="E20" s="66">
        <f>SUM(F20:H20)</f>
        <v>64</v>
      </c>
      <c r="F20" s="67">
        <v>32</v>
      </c>
      <c r="G20" s="67"/>
      <c r="H20" s="67">
        <v>32</v>
      </c>
      <c r="I20" s="161">
        <f>D20-E20</f>
        <v>86</v>
      </c>
      <c r="J20" s="247"/>
      <c r="K20" s="457"/>
      <c r="L20" s="457"/>
      <c r="M20" s="457">
        <v>5</v>
      </c>
      <c r="N20" s="457"/>
      <c r="O20" s="457"/>
      <c r="P20" s="222"/>
      <c r="Q20" s="264"/>
      <c r="R20" s="69" t="s">
        <v>114</v>
      </c>
      <c r="S20" s="70"/>
      <c r="T20" s="71">
        <f>IF(E20=AD20,0,"!!")</f>
        <v>0</v>
      </c>
      <c r="U20" s="72"/>
      <c r="V20" s="72"/>
      <c r="W20" s="72">
        <v>4</v>
      </c>
      <c r="X20" s="72"/>
      <c r="Y20" s="72"/>
      <c r="Z20" s="72"/>
      <c r="AA20" s="72"/>
      <c r="AB20" s="72"/>
      <c r="AC20" s="52"/>
      <c r="AD20" s="71">
        <f>U20*$U$8+V20*$V$8+W20*$W$8+X20*$X$8+Y20*$Y$8+Z20*$Z$8+AA20*$AA$8+AB20*$AB$8</f>
        <v>64</v>
      </c>
    </row>
    <row r="21" spans="1:30" s="93" customFormat="1" ht="21.75" customHeight="1" thickBot="1">
      <c r="A21" s="153" t="s">
        <v>115</v>
      </c>
      <c r="B21" s="152" t="s">
        <v>116</v>
      </c>
      <c r="C21" s="170">
        <v>5</v>
      </c>
      <c r="D21" s="96">
        <f>C21*30</f>
        <v>150</v>
      </c>
      <c r="E21" s="97">
        <f>SUM(F21:H21)</f>
        <v>68</v>
      </c>
      <c r="F21" s="98">
        <v>34</v>
      </c>
      <c r="G21" s="98"/>
      <c r="H21" s="98">
        <v>34</v>
      </c>
      <c r="I21" s="162">
        <f>D21-E21</f>
        <v>82</v>
      </c>
      <c r="J21" s="248"/>
      <c r="K21" s="223">
        <v>5</v>
      </c>
      <c r="L21" s="223"/>
      <c r="M21" s="223"/>
      <c r="N21" s="223"/>
      <c r="O21" s="223"/>
      <c r="P21" s="223"/>
      <c r="Q21" s="265"/>
      <c r="R21" s="163" t="s">
        <v>114</v>
      </c>
      <c r="S21" s="99"/>
      <c r="T21" s="71" t="str">
        <f>IF(E21=AD21,0,"!!")</f>
        <v>!!</v>
      </c>
      <c r="U21" s="72"/>
      <c r="V21" s="72"/>
      <c r="W21" s="72">
        <v>4</v>
      </c>
      <c r="X21" s="72"/>
      <c r="Y21" s="72"/>
      <c r="Z21" s="72"/>
      <c r="AA21" s="72"/>
      <c r="AB21" s="72"/>
      <c r="AC21" s="52"/>
      <c r="AD21" s="71">
        <f>U21*$U$8+V21*$V$8+W21*$W$8+X21*$X$8+Y21*$Y$8+Z21*$Z$8+AA21*$AA$8+AB21*$AB$8</f>
        <v>64</v>
      </c>
    </row>
    <row r="22" spans="1:30" s="93" customFormat="1" ht="21.75" customHeight="1" thickBot="1">
      <c r="A22" s="178" t="s">
        <v>117</v>
      </c>
      <c r="B22" s="179" t="s">
        <v>118</v>
      </c>
      <c r="C22" s="149">
        <v>5</v>
      </c>
      <c r="D22" s="65">
        <f>C22*30</f>
        <v>150</v>
      </c>
      <c r="E22" s="66">
        <f>SUM(F22:H22)</f>
        <v>64</v>
      </c>
      <c r="F22" s="67">
        <v>32</v>
      </c>
      <c r="G22" s="67"/>
      <c r="H22" s="67">
        <v>32</v>
      </c>
      <c r="I22" s="161">
        <f>D22-E22</f>
        <v>86</v>
      </c>
      <c r="J22" s="249"/>
      <c r="K22" s="224"/>
      <c r="L22" s="224"/>
      <c r="M22" s="224"/>
      <c r="N22" s="224"/>
      <c r="O22" s="224"/>
      <c r="P22" s="224">
        <v>5</v>
      </c>
      <c r="Q22" s="266"/>
      <c r="R22" s="69" t="s">
        <v>98</v>
      </c>
      <c r="S22" s="70"/>
      <c r="T22" s="71"/>
      <c r="U22" s="100"/>
      <c r="V22" s="100"/>
      <c r="W22" s="100"/>
      <c r="X22" s="100"/>
      <c r="Y22" s="100"/>
      <c r="Z22" s="100"/>
      <c r="AA22" s="100"/>
      <c r="AB22" s="100"/>
      <c r="AC22" s="52"/>
      <c r="AD22" s="71"/>
    </row>
    <row r="23" spans="1:28" s="1" customFormat="1" ht="24" customHeight="1" thickBot="1">
      <c r="A23" s="533" t="s">
        <v>119</v>
      </c>
      <c r="B23" s="535"/>
      <c r="C23" s="101">
        <f aca="true" t="shared" si="2" ref="C23:Q23">SUM(C20:C22)</f>
        <v>15</v>
      </c>
      <c r="D23" s="90">
        <f t="shared" si="2"/>
        <v>450</v>
      </c>
      <c r="E23" s="90">
        <f t="shared" si="2"/>
        <v>196</v>
      </c>
      <c r="F23" s="90">
        <f t="shared" si="2"/>
        <v>98</v>
      </c>
      <c r="G23" s="90">
        <f t="shared" si="2"/>
        <v>0</v>
      </c>
      <c r="H23" s="90">
        <f t="shared" si="2"/>
        <v>98</v>
      </c>
      <c r="I23" s="160">
        <f t="shared" si="2"/>
        <v>254</v>
      </c>
      <c r="J23" s="250">
        <f t="shared" si="2"/>
        <v>0</v>
      </c>
      <c r="K23" s="225">
        <f t="shared" si="2"/>
        <v>5</v>
      </c>
      <c r="L23" s="225">
        <f t="shared" si="2"/>
        <v>0</v>
      </c>
      <c r="M23" s="225">
        <f t="shared" si="2"/>
        <v>5</v>
      </c>
      <c r="N23" s="225">
        <f t="shared" si="2"/>
        <v>0</v>
      </c>
      <c r="O23" s="225">
        <f t="shared" si="2"/>
        <v>0</v>
      </c>
      <c r="P23" s="225">
        <f t="shared" si="2"/>
        <v>5</v>
      </c>
      <c r="Q23" s="267">
        <f t="shared" si="2"/>
        <v>0</v>
      </c>
      <c r="R23" s="91"/>
      <c r="S23" s="91"/>
      <c r="U23" s="58"/>
      <c r="V23" s="52"/>
      <c r="W23" s="58"/>
      <c r="X23" s="58"/>
      <c r="Y23" s="58"/>
      <c r="Z23" s="58"/>
      <c r="AA23" s="58"/>
      <c r="AB23" s="58"/>
    </row>
    <row r="24" spans="1:28" s="7" customFormat="1" ht="3.75" customHeight="1" thickBot="1">
      <c r="A24" s="102"/>
      <c r="B24" s="102"/>
      <c r="C24" s="103"/>
      <c r="D24" s="103"/>
      <c r="E24" s="103"/>
      <c r="F24" s="103"/>
      <c r="G24" s="103"/>
      <c r="H24" s="103"/>
      <c r="I24" s="103"/>
      <c r="J24" s="226"/>
      <c r="K24" s="226"/>
      <c r="L24" s="226"/>
      <c r="M24" s="226"/>
      <c r="N24" s="226"/>
      <c r="O24" s="226"/>
      <c r="P24" s="226"/>
      <c r="Q24" s="226"/>
      <c r="R24" s="104"/>
      <c r="S24" s="104"/>
      <c r="U24" s="93"/>
      <c r="V24" s="52"/>
      <c r="W24" s="93"/>
      <c r="X24" s="93"/>
      <c r="Y24" s="93"/>
      <c r="Z24" s="93"/>
      <c r="AA24" s="93"/>
      <c r="AB24" s="93"/>
    </row>
    <row r="25" spans="1:28" s="200" customFormat="1" ht="21.75" customHeight="1">
      <c r="A25" s="542" t="s">
        <v>120</v>
      </c>
      <c r="B25" s="542"/>
      <c r="C25" s="197">
        <f aca="true" t="shared" si="3" ref="C25:Q25">C16+C23</f>
        <v>39</v>
      </c>
      <c r="D25" s="198">
        <f t="shared" si="3"/>
        <v>1170</v>
      </c>
      <c r="E25" s="198">
        <f t="shared" si="3"/>
        <v>512</v>
      </c>
      <c r="F25" s="198">
        <f t="shared" si="3"/>
        <v>162</v>
      </c>
      <c r="G25" s="198">
        <f t="shared" si="3"/>
        <v>0</v>
      </c>
      <c r="H25" s="198">
        <f t="shared" si="3"/>
        <v>350</v>
      </c>
      <c r="I25" s="199">
        <f t="shared" si="3"/>
        <v>658</v>
      </c>
      <c r="J25" s="251">
        <f t="shared" si="3"/>
        <v>14</v>
      </c>
      <c r="K25" s="227">
        <f t="shared" si="3"/>
        <v>10</v>
      </c>
      <c r="L25" s="227">
        <f t="shared" si="3"/>
        <v>0</v>
      </c>
      <c r="M25" s="227">
        <f t="shared" si="3"/>
        <v>5</v>
      </c>
      <c r="N25" s="227">
        <f t="shared" si="3"/>
        <v>0</v>
      </c>
      <c r="O25" s="227">
        <f t="shared" si="3"/>
        <v>0</v>
      </c>
      <c r="P25" s="227">
        <f t="shared" si="3"/>
        <v>10</v>
      </c>
      <c r="Q25" s="268">
        <f t="shared" si="3"/>
        <v>0</v>
      </c>
      <c r="U25" s="201"/>
      <c r="W25" s="201"/>
      <c r="X25" s="201"/>
      <c r="Y25" s="201"/>
      <c r="Z25" s="201"/>
      <c r="AA25" s="201"/>
      <c r="AB25" s="201"/>
    </row>
    <row r="26" spans="1:28" s="58" customFormat="1" ht="21.75" customHeight="1">
      <c r="A26" s="543" t="s">
        <v>121</v>
      </c>
      <c r="B26" s="543"/>
      <c r="C26" s="543"/>
      <c r="D26" s="543"/>
      <c r="E26" s="543"/>
      <c r="F26" s="543"/>
      <c r="G26" s="543"/>
      <c r="H26" s="543"/>
      <c r="I26" s="543"/>
      <c r="J26" s="543"/>
      <c r="K26" s="543"/>
      <c r="L26" s="543"/>
      <c r="M26" s="543"/>
      <c r="N26" s="543"/>
      <c r="O26" s="543"/>
      <c r="P26" s="543"/>
      <c r="Q26" s="543"/>
      <c r="R26" s="543"/>
      <c r="S26" s="543"/>
      <c r="U26" s="93"/>
      <c r="V26" s="52"/>
      <c r="W26" s="93"/>
      <c r="X26" s="93"/>
      <c r="Y26" s="93"/>
      <c r="Z26" s="93"/>
      <c r="AA26" s="93"/>
      <c r="AB26" s="93"/>
    </row>
    <row r="27" spans="1:28" ht="4.5" customHeight="1">
      <c r="A27" s="59"/>
      <c r="B27" s="59"/>
      <c r="C27" s="60"/>
      <c r="D27" s="60"/>
      <c r="E27" s="60"/>
      <c r="F27" s="60"/>
      <c r="G27" s="60"/>
      <c r="H27" s="60"/>
      <c r="I27" s="60"/>
      <c r="J27" s="217"/>
      <c r="K27" s="217"/>
      <c r="L27" s="217"/>
      <c r="M27" s="217"/>
      <c r="N27" s="217"/>
      <c r="O27" s="217"/>
      <c r="P27" s="217"/>
      <c r="Q27" s="217"/>
      <c r="R27" s="51"/>
      <c r="S27" s="51"/>
      <c r="U27" s="58"/>
      <c r="W27" s="58"/>
      <c r="X27" s="58"/>
      <c r="Y27" s="58"/>
      <c r="Z27" s="58"/>
      <c r="AA27" s="58"/>
      <c r="AB27" s="58"/>
    </row>
    <row r="28" spans="1:28" s="58" customFormat="1" ht="23.25" customHeight="1" thickBot="1">
      <c r="A28" s="61"/>
      <c r="B28" s="62" t="s">
        <v>94</v>
      </c>
      <c r="C28" s="61"/>
      <c r="D28" s="61"/>
      <c r="E28" s="61"/>
      <c r="F28" s="61"/>
      <c r="G28" s="61"/>
      <c r="H28" s="61"/>
      <c r="I28" s="61"/>
      <c r="J28" s="218"/>
      <c r="K28" s="218"/>
      <c r="L28" s="218"/>
      <c r="M28" s="218"/>
      <c r="N28" s="218"/>
      <c r="O28" s="218"/>
      <c r="P28" s="218"/>
      <c r="Q28" s="218"/>
      <c r="R28" s="61"/>
      <c r="S28" s="61"/>
      <c r="U28" s="93"/>
      <c r="V28" s="52"/>
      <c r="W28" s="93"/>
      <c r="X28" s="93"/>
      <c r="Y28" s="93"/>
      <c r="Z28" s="93"/>
      <c r="AA28" s="93"/>
      <c r="AB28" s="93"/>
    </row>
    <row r="29" spans="1:30" ht="18.75" customHeight="1">
      <c r="A29" s="155" t="s">
        <v>122</v>
      </c>
      <c r="B29" s="158" t="s">
        <v>495</v>
      </c>
      <c r="C29" s="149">
        <v>5</v>
      </c>
      <c r="D29" s="65">
        <f aca="true" t="shared" si="4" ref="D29:D46">C29*30</f>
        <v>150</v>
      </c>
      <c r="E29" s="66">
        <f aca="true" t="shared" si="5" ref="E29:E46">SUM(F29:H29)</f>
        <v>64</v>
      </c>
      <c r="F29" s="67">
        <v>16</v>
      </c>
      <c r="G29" s="67">
        <v>16</v>
      </c>
      <c r="H29" s="67">
        <v>32</v>
      </c>
      <c r="I29" s="68">
        <f aca="true" t="shared" si="6" ref="I29:I46">D29-E29</f>
        <v>86</v>
      </c>
      <c r="J29" s="244">
        <v>5</v>
      </c>
      <c r="K29" s="219"/>
      <c r="L29" s="219"/>
      <c r="M29" s="219"/>
      <c r="N29" s="219"/>
      <c r="O29" s="219"/>
      <c r="P29" s="219"/>
      <c r="Q29" s="269"/>
      <c r="R29" s="164" t="s">
        <v>98</v>
      </c>
      <c r="S29" s="305" t="s">
        <v>123</v>
      </c>
      <c r="T29" s="71">
        <f aca="true" t="shared" si="7" ref="T29:T40">IF(E29=AD29,0,"!!")</f>
        <v>0</v>
      </c>
      <c r="U29" s="72">
        <v>4</v>
      </c>
      <c r="V29" s="72"/>
      <c r="W29" s="72"/>
      <c r="X29" s="72"/>
      <c r="Y29" s="72"/>
      <c r="Z29" s="72"/>
      <c r="AA29" s="72"/>
      <c r="AB29" s="72"/>
      <c r="AD29" s="71">
        <f aca="true" t="shared" si="8" ref="AD29:AD40">U29*$U$8+V29*$V$8+W29*$W$8+X29*$X$8+Y29*$Y$8+Z29*$Z$8+AA29*$AA$8+AB29*$AB$8</f>
        <v>64</v>
      </c>
    </row>
    <row r="30" spans="1:30" ht="18.75" customHeight="1">
      <c r="A30" s="156" t="s">
        <v>124</v>
      </c>
      <c r="B30" s="159" t="s">
        <v>126</v>
      </c>
      <c r="C30" s="150">
        <v>5</v>
      </c>
      <c r="D30" s="75">
        <f t="shared" si="4"/>
        <v>150</v>
      </c>
      <c r="E30" s="76">
        <f t="shared" si="5"/>
        <v>74</v>
      </c>
      <c r="F30" s="77">
        <v>16</v>
      </c>
      <c r="G30" s="77">
        <v>58</v>
      </c>
      <c r="H30" s="77"/>
      <c r="I30" s="78">
        <f t="shared" si="6"/>
        <v>76</v>
      </c>
      <c r="J30" s="208">
        <v>5</v>
      </c>
      <c r="K30" s="209"/>
      <c r="L30" s="209"/>
      <c r="M30" s="209"/>
      <c r="N30" s="209"/>
      <c r="O30" s="209"/>
      <c r="P30" s="209"/>
      <c r="Q30" s="210"/>
      <c r="R30" s="165" t="s">
        <v>114</v>
      </c>
      <c r="S30" s="306" t="s">
        <v>127</v>
      </c>
      <c r="T30" s="71" t="str">
        <f t="shared" si="7"/>
        <v>!!</v>
      </c>
      <c r="U30" s="72">
        <v>4</v>
      </c>
      <c r="V30" s="72"/>
      <c r="W30" s="72"/>
      <c r="X30" s="72"/>
      <c r="Y30" s="72"/>
      <c r="Z30" s="72"/>
      <c r="AA30" s="72"/>
      <c r="AB30" s="72"/>
      <c r="AD30" s="71">
        <f t="shared" si="8"/>
        <v>64</v>
      </c>
    </row>
    <row r="31" spans="1:30" ht="18.75" customHeight="1">
      <c r="A31" s="156" t="s">
        <v>125</v>
      </c>
      <c r="B31" s="159" t="s">
        <v>129</v>
      </c>
      <c r="C31" s="150">
        <v>5</v>
      </c>
      <c r="D31" s="75">
        <f t="shared" si="4"/>
        <v>150</v>
      </c>
      <c r="E31" s="76">
        <f t="shared" si="5"/>
        <v>64</v>
      </c>
      <c r="F31" s="77">
        <v>16</v>
      </c>
      <c r="G31" s="77">
        <v>16</v>
      </c>
      <c r="H31" s="77">
        <v>32</v>
      </c>
      <c r="I31" s="78">
        <f t="shared" si="6"/>
        <v>86</v>
      </c>
      <c r="J31" s="208"/>
      <c r="K31" s="209">
        <v>5</v>
      </c>
      <c r="L31" s="209"/>
      <c r="M31" s="209"/>
      <c r="N31" s="209"/>
      <c r="O31" s="209"/>
      <c r="P31" s="209"/>
      <c r="Q31" s="210"/>
      <c r="R31" s="165" t="s">
        <v>98</v>
      </c>
      <c r="S31" s="306" t="s">
        <v>123</v>
      </c>
      <c r="T31" s="71">
        <f t="shared" si="7"/>
        <v>0</v>
      </c>
      <c r="U31" s="72"/>
      <c r="V31" s="72">
        <v>4</v>
      </c>
      <c r="W31" s="72"/>
      <c r="X31" s="72"/>
      <c r="Y31" s="72"/>
      <c r="Z31" s="72"/>
      <c r="AA31" s="72"/>
      <c r="AB31" s="72"/>
      <c r="AD31" s="71">
        <f t="shared" si="8"/>
        <v>64</v>
      </c>
    </row>
    <row r="32" spans="1:30" ht="18.75" customHeight="1">
      <c r="A32" s="156" t="s">
        <v>128</v>
      </c>
      <c r="B32" s="159" t="s">
        <v>131</v>
      </c>
      <c r="C32" s="150">
        <v>5</v>
      </c>
      <c r="D32" s="75">
        <f t="shared" si="4"/>
        <v>150</v>
      </c>
      <c r="E32" s="76">
        <f t="shared" si="5"/>
        <v>64</v>
      </c>
      <c r="F32" s="77">
        <v>32</v>
      </c>
      <c r="G32" s="77">
        <v>32</v>
      </c>
      <c r="H32" s="77"/>
      <c r="I32" s="78">
        <f t="shared" si="6"/>
        <v>86</v>
      </c>
      <c r="J32" s="208"/>
      <c r="K32" s="209"/>
      <c r="L32" s="209">
        <v>5</v>
      </c>
      <c r="M32" s="209"/>
      <c r="N32" s="209"/>
      <c r="O32" s="209"/>
      <c r="P32" s="209"/>
      <c r="Q32" s="210"/>
      <c r="R32" s="165" t="s">
        <v>98</v>
      </c>
      <c r="S32" s="306" t="s">
        <v>132</v>
      </c>
      <c r="T32" s="71" t="str">
        <f t="shared" si="7"/>
        <v>!!</v>
      </c>
      <c r="U32" s="72"/>
      <c r="V32" s="72"/>
      <c r="W32" s="72"/>
      <c r="X32" s="72"/>
      <c r="Y32" s="72"/>
      <c r="Z32" s="72"/>
      <c r="AA32" s="72"/>
      <c r="AB32" s="72"/>
      <c r="AD32" s="71">
        <f t="shared" si="8"/>
        <v>0</v>
      </c>
    </row>
    <row r="33" spans="1:30" ht="18.75" customHeight="1">
      <c r="A33" s="156" t="s">
        <v>130</v>
      </c>
      <c r="B33" s="159" t="s">
        <v>134</v>
      </c>
      <c r="C33" s="150">
        <v>4</v>
      </c>
      <c r="D33" s="75">
        <f t="shared" si="4"/>
        <v>120</v>
      </c>
      <c r="E33" s="76">
        <f t="shared" si="5"/>
        <v>64</v>
      </c>
      <c r="F33" s="77">
        <v>32</v>
      </c>
      <c r="G33" s="77">
        <v>32</v>
      </c>
      <c r="H33" s="77"/>
      <c r="I33" s="78">
        <f t="shared" si="6"/>
        <v>56</v>
      </c>
      <c r="J33" s="208"/>
      <c r="K33" s="209"/>
      <c r="L33" s="209">
        <v>4</v>
      </c>
      <c r="M33" s="209"/>
      <c r="N33" s="209"/>
      <c r="O33" s="209"/>
      <c r="P33" s="209"/>
      <c r="Q33" s="210"/>
      <c r="R33" s="165" t="s">
        <v>114</v>
      </c>
      <c r="S33" s="306" t="s">
        <v>135</v>
      </c>
      <c r="T33" s="71" t="str">
        <f t="shared" si="7"/>
        <v>!!</v>
      </c>
      <c r="U33" s="72"/>
      <c r="V33" s="72"/>
      <c r="W33" s="72"/>
      <c r="X33" s="72"/>
      <c r="Y33" s="72"/>
      <c r="Z33" s="72"/>
      <c r="AA33" s="72"/>
      <c r="AB33" s="72"/>
      <c r="AD33" s="71">
        <f t="shared" si="8"/>
        <v>0</v>
      </c>
    </row>
    <row r="34" spans="1:30" ht="18.75" customHeight="1">
      <c r="A34" s="156" t="s">
        <v>133</v>
      </c>
      <c r="B34" s="159" t="s">
        <v>273</v>
      </c>
      <c r="C34" s="150">
        <v>5</v>
      </c>
      <c r="D34" s="75">
        <f t="shared" si="4"/>
        <v>150</v>
      </c>
      <c r="E34" s="76">
        <f t="shared" si="5"/>
        <v>64</v>
      </c>
      <c r="F34" s="77">
        <v>32</v>
      </c>
      <c r="G34" s="77"/>
      <c r="H34" s="77">
        <v>32</v>
      </c>
      <c r="I34" s="78">
        <f t="shared" si="6"/>
        <v>86</v>
      </c>
      <c r="J34" s="208">
        <v>5</v>
      </c>
      <c r="K34" s="209"/>
      <c r="L34" s="209"/>
      <c r="M34" s="209"/>
      <c r="N34" s="209"/>
      <c r="O34" s="209"/>
      <c r="P34" s="209"/>
      <c r="Q34" s="210"/>
      <c r="R34" s="165" t="s">
        <v>98</v>
      </c>
      <c r="S34" s="306" t="s">
        <v>137</v>
      </c>
      <c r="T34" s="71">
        <f t="shared" si="7"/>
        <v>0</v>
      </c>
      <c r="U34" s="72">
        <v>4</v>
      </c>
      <c r="V34" s="72"/>
      <c r="W34" s="72"/>
      <c r="X34" s="72"/>
      <c r="Y34" s="72"/>
      <c r="Z34" s="72"/>
      <c r="AA34" s="72"/>
      <c r="AB34" s="72"/>
      <c r="AD34" s="71">
        <f t="shared" si="8"/>
        <v>64</v>
      </c>
    </row>
    <row r="35" spans="1:30" ht="18.75" customHeight="1">
      <c r="A35" s="156" t="s">
        <v>136</v>
      </c>
      <c r="B35" s="343" t="s">
        <v>279</v>
      </c>
      <c r="C35" s="150">
        <v>5</v>
      </c>
      <c r="D35" s="75">
        <f t="shared" si="4"/>
        <v>150</v>
      </c>
      <c r="E35" s="76">
        <f t="shared" si="5"/>
        <v>64</v>
      </c>
      <c r="F35" s="77">
        <v>32</v>
      </c>
      <c r="G35" s="77"/>
      <c r="H35" s="77">
        <v>32</v>
      </c>
      <c r="I35" s="78">
        <f t="shared" si="6"/>
        <v>86</v>
      </c>
      <c r="J35" s="208"/>
      <c r="K35" s="209">
        <v>5</v>
      </c>
      <c r="L35" s="209"/>
      <c r="M35" s="209"/>
      <c r="N35" s="209"/>
      <c r="O35" s="209"/>
      <c r="P35" s="209"/>
      <c r="Q35" s="210"/>
      <c r="R35" s="165" t="s">
        <v>98</v>
      </c>
      <c r="S35" s="306" t="s">
        <v>137</v>
      </c>
      <c r="T35" s="71">
        <f t="shared" si="7"/>
        <v>0</v>
      </c>
      <c r="U35" s="72"/>
      <c r="V35" s="72">
        <v>4</v>
      </c>
      <c r="W35" s="72"/>
      <c r="X35" s="72"/>
      <c r="Y35" s="72"/>
      <c r="Z35" s="72"/>
      <c r="AA35" s="72"/>
      <c r="AB35" s="72"/>
      <c r="AD35" s="71">
        <f t="shared" si="8"/>
        <v>64</v>
      </c>
    </row>
    <row r="36" spans="1:30" ht="18.75" customHeight="1">
      <c r="A36" s="156" t="s">
        <v>138</v>
      </c>
      <c r="B36" s="154" t="s">
        <v>214</v>
      </c>
      <c r="C36" s="150">
        <v>4</v>
      </c>
      <c r="D36" s="75">
        <f t="shared" si="4"/>
        <v>120</v>
      </c>
      <c r="E36" s="76">
        <f t="shared" si="5"/>
        <v>60</v>
      </c>
      <c r="F36" s="77">
        <v>30</v>
      </c>
      <c r="G36" s="77"/>
      <c r="H36" s="77">
        <v>30</v>
      </c>
      <c r="I36" s="78">
        <f t="shared" si="6"/>
        <v>60</v>
      </c>
      <c r="J36" s="208"/>
      <c r="K36" s="209">
        <v>4</v>
      </c>
      <c r="L36" s="209"/>
      <c r="M36" s="209"/>
      <c r="N36" s="209"/>
      <c r="O36" s="209"/>
      <c r="P36" s="209"/>
      <c r="Q36" s="210"/>
      <c r="R36" s="165" t="s">
        <v>114</v>
      </c>
      <c r="S36" s="306" t="s">
        <v>141</v>
      </c>
      <c r="T36" s="71" t="str">
        <f t="shared" si="7"/>
        <v>!!</v>
      </c>
      <c r="U36" s="72"/>
      <c r="V36" s="72">
        <v>4</v>
      </c>
      <c r="W36" s="72"/>
      <c r="X36" s="72"/>
      <c r="Y36" s="72"/>
      <c r="Z36" s="72"/>
      <c r="AA36" s="72"/>
      <c r="AB36" s="72"/>
      <c r="AD36" s="71">
        <f t="shared" si="8"/>
        <v>64</v>
      </c>
    </row>
    <row r="37" spans="1:30" s="214" customFormat="1" ht="18.75" customHeight="1">
      <c r="A37" s="202" t="s">
        <v>139</v>
      </c>
      <c r="B37" s="359" t="s">
        <v>274</v>
      </c>
      <c r="C37" s="203">
        <v>5</v>
      </c>
      <c r="D37" s="204">
        <f t="shared" si="4"/>
        <v>150</v>
      </c>
      <c r="E37" s="205">
        <f t="shared" si="5"/>
        <v>64</v>
      </c>
      <c r="F37" s="206">
        <v>32</v>
      </c>
      <c r="G37" s="206">
        <v>10</v>
      </c>
      <c r="H37" s="206">
        <v>22</v>
      </c>
      <c r="I37" s="207">
        <f t="shared" si="6"/>
        <v>86</v>
      </c>
      <c r="J37" s="208"/>
      <c r="K37" s="209"/>
      <c r="L37" s="209"/>
      <c r="M37" s="209">
        <v>5</v>
      </c>
      <c r="N37" s="209"/>
      <c r="O37" s="209"/>
      <c r="P37" s="209"/>
      <c r="Q37" s="210"/>
      <c r="R37" s="211" t="s">
        <v>98</v>
      </c>
      <c r="S37" s="307" t="s">
        <v>146</v>
      </c>
      <c r="T37" s="212" t="str">
        <f t="shared" si="7"/>
        <v>!!</v>
      </c>
      <c r="U37" s="213"/>
      <c r="V37" s="213"/>
      <c r="W37" s="213"/>
      <c r="X37" s="213"/>
      <c r="Y37" s="213"/>
      <c r="Z37" s="213"/>
      <c r="AA37" s="213"/>
      <c r="AB37" s="213"/>
      <c r="AD37" s="212">
        <f t="shared" si="8"/>
        <v>0</v>
      </c>
    </row>
    <row r="38" spans="1:30" ht="18.75" customHeight="1">
      <c r="A38" s="156" t="s">
        <v>140</v>
      </c>
      <c r="B38" s="159" t="s">
        <v>143</v>
      </c>
      <c r="C38" s="150">
        <v>5</v>
      </c>
      <c r="D38" s="75">
        <f t="shared" si="4"/>
        <v>150</v>
      </c>
      <c r="E38" s="76">
        <f t="shared" si="5"/>
        <v>64</v>
      </c>
      <c r="F38" s="77">
        <v>32</v>
      </c>
      <c r="G38" s="77"/>
      <c r="H38" s="77">
        <v>32</v>
      </c>
      <c r="I38" s="78">
        <f t="shared" si="6"/>
        <v>86</v>
      </c>
      <c r="J38" s="208"/>
      <c r="K38" s="209"/>
      <c r="L38" s="209">
        <v>5</v>
      </c>
      <c r="M38" s="209"/>
      <c r="N38" s="209"/>
      <c r="O38" s="209"/>
      <c r="P38" s="209"/>
      <c r="Q38" s="210"/>
      <c r="R38" s="165" t="s">
        <v>98</v>
      </c>
      <c r="S38" s="306" t="s">
        <v>144</v>
      </c>
      <c r="T38" s="71" t="str">
        <f t="shared" si="7"/>
        <v>!!</v>
      </c>
      <c r="U38" s="72"/>
      <c r="V38" s="72"/>
      <c r="W38" s="72"/>
      <c r="X38" s="72"/>
      <c r="Y38" s="72"/>
      <c r="Z38" s="72"/>
      <c r="AA38" s="72"/>
      <c r="AB38" s="72"/>
      <c r="AD38" s="71">
        <f t="shared" si="8"/>
        <v>0</v>
      </c>
    </row>
    <row r="39" spans="1:30" ht="18.75" customHeight="1">
      <c r="A39" s="156" t="s">
        <v>142</v>
      </c>
      <c r="B39" s="154" t="s">
        <v>259</v>
      </c>
      <c r="C39" s="150">
        <v>5</v>
      </c>
      <c r="D39" s="75">
        <f t="shared" si="4"/>
        <v>150</v>
      </c>
      <c r="E39" s="76">
        <f t="shared" si="5"/>
        <v>64</v>
      </c>
      <c r="F39" s="292">
        <v>32</v>
      </c>
      <c r="G39" s="292"/>
      <c r="H39" s="292">
        <v>32</v>
      </c>
      <c r="I39" s="78">
        <f t="shared" si="6"/>
        <v>86</v>
      </c>
      <c r="J39" s="208"/>
      <c r="K39" s="209"/>
      <c r="L39" s="394"/>
      <c r="M39" s="394">
        <v>5</v>
      </c>
      <c r="N39" s="394"/>
      <c r="O39" s="394"/>
      <c r="P39" s="394"/>
      <c r="Q39" s="210"/>
      <c r="R39" s="165" t="s">
        <v>98</v>
      </c>
      <c r="S39" s="307" t="s">
        <v>148</v>
      </c>
      <c r="T39" s="71" t="str">
        <f t="shared" si="7"/>
        <v>!!</v>
      </c>
      <c r="U39" s="72"/>
      <c r="V39" s="72"/>
      <c r="W39" s="72"/>
      <c r="X39" s="72"/>
      <c r="Y39" s="72"/>
      <c r="Z39" s="72"/>
      <c r="AA39" s="72"/>
      <c r="AB39" s="72"/>
      <c r="AD39" s="71">
        <f t="shared" si="8"/>
        <v>0</v>
      </c>
    </row>
    <row r="40" spans="1:30" ht="18.75" customHeight="1">
      <c r="A40" s="156" t="s">
        <v>213</v>
      </c>
      <c r="B40" s="343" t="s">
        <v>215</v>
      </c>
      <c r="C40" s="150">
        <v>5</v>
      </c>
      <c r="D40" s="75">
        <f t="shared" si="4"/>
        <v>150</v>
      </c>
      <c r="E40" s="76">
        <f t="shared" si="5"/>
        <v>64</v>
      </c>
      <c r="F40" s="292">
        <v>32</v>
      </c>
      <c r="G40" s="292">
        <v>16</v>
      </c>
      <c r="H40" s="292">
        <v>16</v>
      </c>
      <c r="I40" s="78">
        <f t="shared" si="6"/>
        <v>86</v>
      </c>
      <c r="J40" s="208"/>
      <c r="K40" s="209"/>
      <c r="L40" s="394">
        <v>5</v>
      </c>
      <c r="M40" s="394"/>
      <c r="N40" s="394"/>
      <c r="O40" s="394"/>
      <c r="P40" s="394"/>
      <c r="Q40" s="210"/>
      <c r="R40" s="165" t="s">
        <v>98</v>
      </c>
      <c r="S40" s="307" t="s">
        <v>146</v>
      </c>
      <c r="T40" s="71" t="str">
        <f t="shared" si="7"/>
        <v>!!</v>
      </c>
      <c r="U40" s="72"/>
      <c r="V40" s="72"/>
      <c r="W40" s="72"/>
      <c r="X40" s="72"/>
      <c r="Y40" s="72"/>
      <c r="Z40" s="72"/>
      <c r="AA40" s="72"/>
      <c r="AB40" s="72"/>
      <c r="AD40" s="71">
        <f t="shared" si="8"/>
        <v>0</v>
      </c>
    </row>
    <row r="41" spans="1:30" ht="18.75" customHeight="1">
      <c r="A41" s="156" t="s">
        <v>145</v>
      </c>
      <c r="B41" s="343" t="s">
        <v>157</v>
      </c>
      <c r="C41" s="150">
        <v>5</v>
      </c>
      <c r="D41" s="75">
        <f t="shared" si="4"/>
        <v>150</v>
      </c>
      <c r="E41" s="76">
        <f t="shared" si="5"/>
        <v>64</v>
      </c>
      <c r="F41" s="292">
        <v>24</v>
      </c>
      <c r="G41" s="292">
        <v>10</v>
      </c>
      <c r="H41" s="292">
        <v>30</v>
      </c>
      <c r="I41" s="78">
        <f t="shared" si="6"/>
        <v>86</v>
      </c>
      <c r="J41" s="208"/>
      <c r="K41" s="209"/>
      <c r="L41" s="394"/>
      <c r="M41" s="394"/>
      <c r="N41" s="394">
        <v>5</v>
      </c>
      <c r="O41" s="394"/>
      <c r="P41" s="394"/>
      <c r="Q41" s="210"/>
      <c r="R41" s="282" t="s">
        <v>98</v>
      </c>
      <c r="S41" s="307" t="s">
        <v>148</v>
      </c>
      <c r="T41" s="71"/>
      <c r="U41" s="72"/>
      <c r="V41" s="72"/>
      <c r="W41" s="72"/>
      <c r="X41" s="72"/>
      <c r="Y41" s="72"/>
      <c r="Z41" s="72"/>
      <c r="AA41" s="72"/>
      <c r="AB41" s="72"/>
      <c r="AD41" s="71"/>
    </row>
    <row r="42" spans="1:30" ht="18.75" customHeight="1">
      <c r="A42" s="156" t="s">
        <v>147</v>
      </c>
      <c r="B42" s="343" t="s">
        <v>150</v>
      </c>
      <c r="C42" s="150">
        <v>4</v>
      </c>
      <c r="D42" s="408">
        <f t="shared" si="4"/>
        <v>120</v>
      </c>
      <c r="E42" s="388">
        <f t="shared" si="5"/>
        <v>60</v>
      </c>
      <c r="F42" s="389">
        <v>30</v>
      </c>
      <c r="G42" s="389"/>
      <c r="H42" s="389">
        <v>30</v>
      </c>
      <c r="I42" s="78">
        <f t="shared" si="6"/>
        <v>60</v>
      </c>
      <c r="J42" s="208"/>
      <c r="K42" s="209"/>
      <c r="L42" s="394"/>
      <c r="M42" s="394">
        <v>4</v>
      </c>
      <c r="N42" s="399"/>
      <c r="O42" s="394"/>
      <c r="P42" s="394"/>
      <c r="Q42" s="210"/>
      <c r="R42" s="282" t="s">
        <v>114</v>
      </c>
      <c r="S42" s="306" t="s">
        <v>151</v>
      </c>
      <c r="T42" s="71"/>
      <c r="U42" s="72"/>
      <c r="V42" s="72"/>
      <c r="W42" s="72"/>
      <c r="X42" s="72"/>
      <c r="Y42" s="72"/>
      <c r="Z42" s="72"/>
      <c r="AA42" s="72"/>
      <c r="AB42" s="72"/>
      <c r="AD42" s="71"/>
    </row>
    <row r="43" spans="1:30" ht="18.75" customHeight="1">
      <c r="A43" s="156" t="s">
        <v>149</v>
      </c>
      <c r="B43" s="343" t="s">
        <v>153</v>
      </c>
      <c r="C43" s="150">
        <v>4</v>
      </c>
      <c r="D43" s="408">
        <v>120</v>
      </c>
      <c r="E43" s="388">
        <f t="shared" si="5"/>
        <v>60</v>
      </c>
      <c r="F43" s="389">
        <v>30</v>
      </c>
      <c r="G43" s="389"/>
      <c r="H43" s="389">
        <v>30</v>
      </c>
      <c r="I43" s="78">
        <f t="shared" si="6"/>
        <v>60</v>
      </c>
      <c r="J43" s="208"/>
      <c r="K43" s="209"/>
      <c r="L43" s="394"/>
      <c r="M43" s="394"/>
      <c r="N43" s="394"/>
      <c r="O43" s="399"/>
      <c r="P43" s="399">
        <v>4</v>
      </c>
      <c r="Q43" s="210"/>
      <c r="R43" s="282" t="s">
        <v>114</v>
      </c>
      <c r="S43" s="306" t="s">
        <v>206</v>
      </c>
      <c r="T43" s="71"/>
      <c r="U43" s="72"/>
      <c r="V43" s="72"/>
      <c r="W43" s="72"/>
      <c r="X43" s="72"/>
      <c r="Y43" s="72"/>
      <c r="Z43" s="72"/>
      <c r="AA43" s="72"/>
      <c r="AB43" s="72"/>
      <c r="AD43" s="71"/>
    </row>
    <row r="44" spans="1:30" ht="18.75" customHeight="1">
      <c r="A44" s="156" t="s">
        <v>152</v>
      </c>
      <c r="B44" s="407" t="s">
        <v>159</v>
      </c>
      <c r="C44" s="150">
        <v>5</v>
      </c>
      <c r="D44" s="408">
        <v>150</v>
      </c>
      <c r="E44" s="388">
        <f t="shared" si="5"/>
        <v>64</v>
      </c>
      <c r="F44" s="389">
        <v>32</v>
      </c>
      <c r="G44" s="389"/>
      <c r="H44" s="389">
        <v>32</v>
      </c>
      <c r="I44" s="78">
        <f t="shared" si="6"/>
        <v>86</v>
      </c>
      <c r="J44" s="208"/>
      <c r="K44" s="209"/>
      <c r="L44" s="394"/>
      <c r="M44" s="394"/>
      <c r="N44" s="394" t="s">
        <v>97</v>
      </c>
      <c r="O44" s="399">
        <v>5</v>
      </c>
      <c r="P44" s="399"/>
      <c r="Q44" s="210"/>
      <c r="R44" s="282" t="s">
        <v>98</v>
      </c>
      <c r="S44" s="306" t="s">
        <v>158</v>
      </c>
      <c r="T44" s="71" t="str">
        <f>IF(E44=AD44,0,"!!")</f>
        <v>!!</v>
      </c>
      <c r="U44" s="72"/>
      <c r="V44" s="72"/>
      <c r="W44" s="72"/>
      <c r="X44" s="72"/>
      <c r="Y44" s="72"/>
      <c r="Z44" s="72"/>
      <c r="AA44" s="72"/>
      <c r="AB44" s="72"/>
      <c r="AD44" s="71">
        <f>U44*$U$8+V44*$V$8+W44*$W$8+X44*$X$8+Y44*$Y$8+Z44*$Z$8+AA44*$AA$8+AB44*$AB$8</f>
        <v>0</v>
      </c>
    </row>
    <row r="45" spans="1:30" ht="18.75" customHeight="1">
      <c r="A45" s="156" t="s">
        <v>154</v>
      </c>
      <c r="B45" s="343" t="s">
        <v>491</v>
      </c>
      <c r="C45" s="150">
        <v>4</v>
      </c>
      <c r="D45" s="75">
        <f t="shared" si="4"/>
        <v>120</v>
      </c>
      <c r="E45" s="76">
        <f t="shared" si="5"/>
        <v>64</v>
      </c>
      <c r="F45" s="77">
        <v>32</v>
      </c>
      <c r="G45" s="77"/>
      <c r="H45" s="77">
        <v>32</v>
      </c>
      <c r="I45" s="78">
        <f t="shared" si="6"/>
        <v>56</v>
      </c>
      <c r="J45" s="208"/>
      <c r="K45" s="209">
        <v>4</v>
      </c>
      <c r="L45" s="209"/>
      <c r="M45" s="209"/>
      <c r="N45" s="209"/>
      <c r="O45" s="209"/>
      <c r="P45" s="209"/>
      <c r="Q45" s="210"/>
      <c r="R45" s="165" t="s">
        <v>114</v>
      </c>
      <c r="S45" s="308" t="s">
        <v>123</v>
      </c>
      <c r="T45" s="71" t="str">
        <f>IF(E45=AD45,0,"!!")</f>
        <v>!!</v>
      </c>
      <c r="U45" s="72"/>
      <c r="V45" s="72"/>
      <c r="W45" s="72"/>
      <c r="X45" s="72"/>
      <c r="Y45" s="72"/>
      <c r="Z45" s="72"/>
      <c r="AA45" s="72"/>
      <c r="AB45" s="72"/>
      <c r="AD45" s="71">
        <f>U45*$U$8+V45*$V$8+W45*$W$8+X45*$X$8+Y45*$Y$8+Z45*$Z$8+AA45*$AA$8+AB45*$AB$8</f>
        <v>0</v>
      </c>
    </row>
    <row r="46" spans="1:30" ht="18.75" customHeight="1" thickBot="1">
      <c r="A46" s="167" t="s">
        <v>155</v>
      </c>
      <c r="B46" s="168" t="s">
        <v>260</v>
      </c>
      <c r="C46" s="169">
        <v>1</v>
      </c>
      <c r="D46" s="112">
        <f t="shared" si="4"/>
        <v>30</v>
      </c>
      <c r="E46" s="115">
        <f t="shared" si="5"/>
        <v>0</v>
      </c>
      <c r="F46" s="113"/>
      <c r="G46" s="113"/>
      <c r="H46" s="113"/>
      <c r="I46" s="116">
        <f t="shared" si="6"/>
        <v>30</v>
      </c>
      <c r="J46" s="252"/>
      <c r="K46" s="228"/>
      <c r="L46" s="228"/>
      <c r="M46" s="228">
        <v>1</v>
      </c>
      <c r="N46" s="228"/>
      <c r="O46" s="228"/>
      <c r="P46" s="228"/>
      <c r="Q46" s="270"/>
      <c r="R46" s="166" t="s">
        <v>156</v>
      </c>
      <c r="S46" s="309" t="s">
        <v>148</v>
      </c>
      <c r="T46" s="71">
        <f>IF(E46=AD46,0,"!!")</f>
        <v>0</v>
      </c>
      <c r="U46" s="72"/>
      <c r="V46" s="72"/>
      <c r="W46" s="72"/>
      <c r="X46" s="72"/>
      <c r="Y46" s="72"/>
      <c r="Z46" s="72"/>
      <c r="AA46" s="72"/>
      <c r="AB46" s="72"/>
      <c r="AD46" s="71">
        <f>U46*$U$8+V46*$V$8+W46*$W$8+X46*$X$8+Y46*$Y$8+Z46*$Z$8+AA46*$AA$8+AB46*$AB$8</f>
        <v>0</v>
      </c>
    </row>
    <row r="47" spans="1:30" ht="19.5" customHeight="1" thickBot="1">
      <c r="A47" s="544" t="s">
        <v>109</v>
      </c>
      <c r="B47" s="546"/>
      <c r="C47" s="171">
        <f aca="true" t="shared" si="9" ref="C47:Q47">SUM(C29:C46)</f>
        <v>81</v>
      </c>
      <c r="D47" s="172">
        <f t="shared" si="9"/>
        <v>2430</v>
      </c>
      <c r="E47" s="172">
        <f t="shared" si="9"/>
        <v>1086</v>
      </c>
      <c r="F47" s="172">
        <f t="shared" si="9"/>
        <v>482</v>
      </c>
      <c r="G47" s="172">
        <f t="shared" si="9"/>
        <v>190</v>
      </c>
      <c r="H47" s="172">
        <f t="shared" si="9"/>
        <v>414</v>
      </c>
      <c r="I47" s="310">
        <f t="shared" si="9"/>
        <v>1344</v>
      </c>
      <c r="J47" s="311">
        <f t="shared" si="9"/>
        <v>15</v>
      </c>
      <c r="K47" s="229">
        <f t="shared" si="9"/>
        <v>18</v>
      </c>
      <c r="L47" s="229">
        <f t="shared" si="9"/>
        <v>19</v>
      </c>
      <c r="M47" s="229">
        <f t="shared" si="9"/>
        <v>15</v>
      </c>
      <c r="N47" s="229">
        <f t="shared" si="9"/>
        <v>5</v>
      </c>
      <c r="O47" s="229">
        <f t="shared" si="9"/>
        <v>5</v>
      </c>
      <c r="P47" s="229">
        <f t="shared" si="9"/>
        <v>4</v>
      </c>
      <c r="Q47" s="271">
        <f t="shared" si="9"/>
        <v>0</v>
      </c>
      <c r="R47" s="281"/>
      <c r="S47" s="304"/>
      <c r="T47" s="71"/>
      <c r="U47" s="72"/>
      <c r="V47" s="72"/>
      <c r="W47" s="72"/>
      <c r="X47" s="72"/>
      <c r="Y47" s="72"/>
      <c r="Z47" s="72"/>
      <c r="AA47" s="72"/>
      <c r="AB47" s="72"/>
      <c r="AD47" s="71"/>
    </row>
    <row r="48" ht="7.5" customHeight="1"/>
    <row r="49" spans="1:30" ht="5.25" customHeight="1">
      <c r="A49" s="59"/>
      <c r="B49" s="59"/>
      <c r="C49" s="60"/>
      <c r="D49" s="60"/>
      <c r="E49" s="60"/>
      <c r="F49" s="60"/>
      <c r="G49" s="60"/>
      <c r="H49" s="60"/>
      <c r="I49" s="60"/>
      <c r="J49" s="217"/>
      <c r="K49" s="217"/>
      <c r="L49" s="217"/>
      <c r="M49" s="217"/>
      <c r="N49" s="217"/>
      <c r="O49" s="217"/>
      <c r="P49" s="217"/>
      <c r="Q49" s="217"/>
      <c r="R49" s="51"/>
      <c r="S49" s="51"/>
      <c r="AD49" s="71">
        <f aca="true" t="shared" si="10" ref="AD49:AD55">U49*$U$8+V49*$V$8+W49*$W$8+X49*$X$8+Y49*$Y$8+Z49*$Z$8+AA49*$AA$8+AB49*$AB$8</f>
        <v>0</v>
      </c>
    </row>
    <row r="50" spans="1:30" s="58" customFormat="1" ht="22.5" customHeight="1">
      <c r="A50" s="61"/>
      <c r="B50" s="62" t="s">
        <v>110</v>
      </c>
      <c r="C50" s="61"/>
      <c r="D50" s="61"/>
      <c r="E50" s="61"/>
      <c r="F50" s="61"/>
      <c r="G50" s="61"/>
      <c r="H50" s="61"/>
      <c r="I50" s="61"/>
      <c r="J50" s="218"/>
      <c r="K50" s="218"/>
      <c r="L50" s="218"/>
      <c r="M50" s="218"/>
      <c r="N50" s="218"/>
      <c r="O50" s="218"/>
      <c r="P50" s="218"/>
      <c r="Q50" s="218"/>
      <c r="R50" s="61"/>
      <c r="S50" s="61"/>
      <c r="AD50" s="71">
        <f t="shared" si="10"/>
        <v>0</v>
      </c>
    </row>
    <row r="51" spans="1:30" s="93" customFormat="1" ht="18.75" customHeight="1" thickBot="1">
      <c r="A51" s="534" t="s">
        <v>111</v>
      </c>
      <c r="B51" s="534"/>
      <c r="C51" s="534"/>
      <c r="D51" s="534"/>
      <c r="E51" s="534"/>
      <c r="F51" s="534"/>
      <c r="G51" s="534"/>
      <c r="H51" s="534"/>
      <c r="I51" s="534"/>
      <c r="J51" s="534"/>
      <c r="K51" s="534"/>
      <c r="L51" s="534"/>
      <c r="M51" s="534"/>
      <c r="N51" s="534"/>
      <c r="O51" s="534"/>
      <c r="P51" s="534"/>
      <c r="Q51" s="534"/>
      <c r="R51" s="534"/>
      <c r="S51" s="534"/>
      <c r="AD51" s="71">
        <f t="shared" si="10"/>
        <v>0</v>
      </c>
    </row>
    <row r="52" spans="1:30" s="93" customFormat="1" ht="18" customHeight="1">
      <c r="A52" s="188" t="s">
        <v>160</v>
      </c>
      <c r="B52" s="189" t="s">
        <v>264</v>
      </c>
      <c r="C52" s="190">
        <v>5</v>
      </c>
      <c r="D52" s="173">
        <f>C52*30</f>
        <v>150</v>
      </c>
      <c r="E52" s="174">
        <f>SUM(F52:H52)</f>
        <v>64</v>
      </c>
      <c r="F52" s="175">
        <v>32</v>
      </c>
      <c r="G52" s="175"/>
      <c r="H52" s="175">
        <v>32</v>
      </c>
      <c r="I52" s="312">
        <f>D52-E52</f>
        <v>86</v>
      </c>
      <c r="J52" s="253"/>
      <c r="K52" s="230"/>
      <c r="L52" s="230">
        <v>5</v>
      </c>
      <c r="M52" s="230"/>
      <c r="N52" s="230"/>
      <c r="O52" s="230"/>
      <c r="P52" s="230"/>
      <c r="Q52" s="273"/>
      <c r="R52" s="314" t="s">
        <v>114</v>
      </c>
      <c r="S52" s="191"/>
      <c r="T52" s="71">
        <f>IF(E52=AD52,0,"!!")</f>
        <v>0</v>
      </c>
      <c r="U52" s="72"/>
      <c r="V52" s="72"/>
      <c r="W52" s="72">
        <v>4</v>
      </c>
      <c r="X52" s="72"/>
      <c r="Y52" s="72"/>
      <c r="Z52" s="72"/>
      <c r="AA52" s="72"/>
      <c r="AB52" s="72"/>
      <c r="AC52" s="52"/>
      <c r="AD52" s="71">
        <f t="shared" si="10"/>
        <v>64</v>
      </c>
    </row>
    <row r="53" spans="1:30" s="93" customFormat="1" ht="18" customHeight="1">
      <c r="A53" s="192" t="s">
        <v>161</v>
      </c>
      <c r="B53" s="106" t="s">
        <v>265</v>
      </c>
      <c r="C53" s="74">
        <v>5</v>
      </c>
      <c r="D53" s="75">
        <f>C53*30</f>
        <v>150</v>
      </c>
      <c r="E53" s="76">
        <f>SUM(F53:H53)</f>
        <v>64</v>
      </c>
      <c r="F53" s="77">
        <v>32</v>
      </c>
      <c r="G53" s="77"/>
      <c r="H53" s="77">
        <v>32</v>
      </c>
      <c r="I53" s="313">
        <f>D53-E53</f>
        <v>86</v>
      </c>
      <c r="J53" s="254"/>
      <c r="K53" s="209"/>
      <c r="L53" s="209"/>
      <c r="M53" s="209">
        <v>5</v>
      </c>
      <c r="N53" s="209"/>
      <c r="O53" s="209"/>
      <c r="P53" s="209"/>
      <c r="Q53" s="274"/>
      <c r="R53" s="79" t="s">
        <v>114</v>
      </c>
      <c r="S53" s="193"/>
      <c r="T53" s="71" t="str">
        <f>IF(E53=AD53,0,"!!")</f>
        <v>!!</v>
      </c>
      <c r="U53" s="72"/>
      <c r="V53" s="72"/>
      <c r="W53" s="72"/>
      <c r="X53" s="72">
        <v>4</v>
      </c>
      <c r="Y53" s="72"/>
      <c r="Z53" s="72"/>
      <c r="AA53" s="72"/>
      <c r="AB53" s="72"/>
      <c r="AC53" s="52"/>
      <c r="AD53" s="71">
        <f t="shared" si="10"/>
        <v>68</v>
      </c>
    </row>
    <row r="54" spans="1:30" s="93" customFormat="1" ht="18" customHeight="1">
      <c r="A54" s="192" t="s">
        <v>162</v>
      </c>
      <c r="B54" s="106" t="s">
        <v>264</v>
      </c>
      <c r="C54" s="74">
        <v>5</v>
      </c>
      <c r="D54" s="75">
        <f>C54*30</f>
        <v>150</v>
      </c>
      <c r="E54" s="76">
        <f>SUM(F54:H54)</f>
        <v>64</v>
      </c>
      <c r="F54" s="77">
        <v>32</v>
      </c>
      <c r="G54" s="77"/>
      <c r="H54" s="77">
        <v>32</v>
      </c>
      <c r="I54" s="313">
        <f>D54-E54</f>
        <v>86</v>
      </c>
      <c r="J54" s="254"/>
      <c r="K54" s="209"/>
      <c r="L54" s="209"/>
      <c r="M54" s="209"/>
      <c r="N54" s="209">
        <v>5</v>
      </c>
      <c r="O54" s="209"/>
      <c r="P54" s="209"/>
      <c r="Q54" s="274"/>
      <c r="R54" s="79" t="s">
        <v>114</v>
      </c>
      <c r="S54" s="193"/>
      <c r="T54" s="71" t="str">
        <f>IF(E54=AD54,0,"!!")</f>
        <v>!!</v>
      </c>
      <c r="U54" s="72"/>
      <c r="V54" s="72"/>
      <c r="W54" s="72"/>
      <c r="X54" s="72"/>
      <c r="Y54" s="72">
        <v>4</v>
      </c>
      <c r="Z54" s="72"/>
      <c r="AA54" s="72"/>
      <c r="AB54" s="72"/>
      <c r="AC54" s="52"/>
      <c r="AD54" s="71">
        <f t="shared" si="10"/>
        <v>68</v>
      </c>
    </row>
    <row r="55" spans="1:30" s="93" customFormat="1" ht="18" customHeight="1" thickBot="1">
      <c r="A55" s="194" t="s">
        <v>163</v>
      </c>
      <c r="B55" s="195" t="s">
        <v>264</v>
      </c>
      <c r="C55" s="328">
        <v>5</v>
      </c>
      <c r="D55" s="112">
        <f>C55*30</f>
        <v>150</v>
      </c>
      <c r="E55" s="115">
        <f>SUM(F55:H55)</f>
        <v>64</v>
      </c>
      <c r="F55" s="113">
        <v>32</v>
      </c>
      <c r="G55" s="113"/>
      <c r="H55" s="113">
        <v>32</v>
      </c>
      <c r="I55" s="329">
        <f>D55-E55</f>
        <v>86</v>
      </c>
      <c r="J55" s="316"/>
      <c r="K55" s="231"/>
      <c r="L55" s="231"/>
      <c r="M55" s="231"/>
      <c r="N55" s="231"/>
      <c r="O55" s="231">
        <v>5</v>
      </c>
      <c r="P55" s="231"/>
      <c r="Q55" s="317"/>
      <c r="R55" s="315" t="s">
        <v>114</v>
      </c>
      <c r="S55" s="196"/>
      <c r="T55" s="71" t="str">
        <f>IF(E55=AD55,0,"!!")</f>
        <v>!!</v>
      </c>
      <c r="U55" s="72"/>
      <c r="V55" s="72"/>
      <c r="W55" s="72"/>
      <c r="X55" s="72"/>
      <c r="Y55" s="72"/>
      <c r="Z55" s="72">
        <v>4</v>
      </c>
      <c r="AA55" s="72"/>
      <c r="AB55" s="72"/>
      <c r="AC55" s="52"/>
      <c r="AD55" s="71">
        <f t="shared" si="10"/>
        <v>60</v>
      </c>
    </row>
    <row r="56" spans="1:30" s="93" customFormat="1" ht="18" customHeight="1" thickBot="1">
      <c r="A56" s="547" t="s">
        <v>119</v>
      </c>
      <c r="B56" s="548"/>
      <c r="C56" s="330">
        <f>SUM(C51:C55)</f>
        <v>20</v>
      </c>
      <c r="D56" s="331">
        <f aca="true" t="shared" si="11" ref="D56:I56">SUM(D51:D55)</f>
        <v>600</v>
      </c>
      <c r="E56" s="331">
        <f t="shared" si="11"/>
        <v>256</v>
      </c>
      <c r="F56" s="331">
        <f t="shared" si="11"/>
        <v>128</v>
      </c>
      <c r="G56" s="331">
        <f t="shared" si="11"/>
        <v>0</v>
      </c>
      <c r="H56" s="331">
        <f t="shared" si="11"/>
        <v>128</v>
      </c>
      <c r="I56" s="332">
        <f t="shared" si="11"/>
        <v>344</v>
      </c>
      <c r="J56" s="327">
        <f>SUM(J52:J55)</f>
        <v>0</v>
      </c>
      <c r="K56" s="232">
        <f aca="true" t="shared" si="12" ref="K56:Q56">SUM(K52:K55)</f>
        <v>0</v>
      </c>
      <c r="L56" s="232">
        <f t="shared" si="12"/>
        <v>5</v>
      </c>
      <c r="M56" s="232">
        <f t="shared" si="12"/>
        <v>5</v>
      </c>
      <c r="N56" s="232">
        <f t="shared" si="12"/>
        <v>5</v>
      </c>
      <c r="O56" s="232">
        <f t="shared" si="12"/>
        <v>5</v>
      </c>
      <c r="P56" s="232">
        <f t="shared" si="12"/>
        <v>0</v>
      </c>
      <c r="Q56" s="272">
        <f t="shared" si="12"/>
        <v>0</v>
      </c>
      <c r="R56" s="281"/>
      <c r="S56" s="304"/>
      <c r="T56" s="71"/>
      <c r="U56" s="100"/>
      <c r="V56" s="100"/>
      <c r="W56" s="100"/>
      <c r="X56" s="100"/>
      <c r="Y56" s="100"/>
      <c r="Z56" s="100"/>
      <c r="AA56" s="100"/>
      <c r="AB56" s="100"/>
      <c r="AC56" s="52"/>
      <c r="AD56" s="71"/>
    </row>
    <row r="57" spans="1:30" s="93" customFormat="1" ht="12" customHeight="1">
      <c r="A57" s="534"/>
      <c r="B57" s="534"/>
      <c r="C57" s="534"/>
      <c r="D57" s="534"/>
      <c r="E57" s="534"/>
      <c r="F57" s="534"/>
      <c r="G57" s="534"/>
      <c r="H57" s="534"/>
      <c r="I57" s="534"/>
      <c r="J57" s="534"/>
      <c r="K57" s="534"/>
      <c r="L57" s="534"/>
      <c r="M57" s="534"/>
      <c r="N57" s="534"/>
      <c r="O57" s="534"/>
      <c r="P57" s="534"/>
      <c r="Q57" s="534"/>
      <c r="R57" s="534"/>
      <c r="S57" s="534"/>
      <c r="AD57" s="71">
        <f aca="true" t="shared" si="13" ref="AD57:AD62">U57*$U$8+V57*$V$8+W57*$W$8+X57*$X$8+Y57*$Y$8+Z57*$Z$8+AA57*$AA$8+AB57*$AB$8</f>
        <v>0</v>
      </c>
    </row>
    <row r="58" spans="1:30" s="93" customFormat="1" ht="24" customHeight="1" thickBot="1">
      <c r="A58" s="108"/>
      <c r="B58" s="109" t="s">
        <v>461</v>
      </c>
      <c r="C58" s="108"/>
      <c r="D58" s="108"/>
      <c r="E58" s="108"/>
      <c r="F58" s="108"/>
      <c r="G58" s="108"/>
      <c r="H58" s="108"/>
      <c r="I58" s="108"/>
      <c r="J58" s="233"/>
      <c r="K58" s="233"/>
      <c r="L58" s="233"/>
      <c r="M58" s="233"/>
      <c r="N58" s="233"/>
      <c r="O58" s="233"/>
      <c r="P58" s="233"/>
      <c r="Q58" s="233"/>
      <c r="R58" s="108"/>
      <c r="S58" s="108"/>
      <c r="AD58" s="71">
        <f t="shared" si="13"/>
        <v>0</v>
      </c>
    </row>
    <row r="59" spans="1:30" s="93" customFormat="1" ht="18" customHeight="1">
      <c r="A59" s="155" t="s">
        <v>216</v>
      </c>
      <c r="B59" s="182" t="s">
        <v>463</v>
      </c>
      <c r="C59" s="392">
        <v>4</v>
      </c>
      <c r="D59" s="322">
        <f aca="true" t="shared" si="14" ref="D59:D73">C59*30</f>
        <v>120</v>
      </c>
      <c r="E59" s="174">
        <f aca="true" t="shared" si="15" ref="E59:E73">SUM(F59:H59)</f>
        <v>64</v>
      </c>
      <c r="F59" s="175">
        <v>16</v>
      </c>
      <c r="G59" s="175">
        <v>32</v>
      </c>
      <c r="H59" s="175">
        <v>16</v>
      </c>
      <c r="I59" s="411">
        <f aca="true" t="shared" si="16" ref="I59:I73">D59-E59</f>
        <v>56</v>
      </c>
      <c r="J59" s="253"/>
      <c r="K59" s="397"/>
      <c r="L59" s="397"/>
      <c r="M59" s="397"/>
      <c r="N59" s="397"/>
      <c r="O59" s="398">
        <v>4</v>
      </c>
      <c r="P59" s="230"/>
      <c r="Q59" s="274"/>
      <c r="R59" s="164" t="s">
        <v>114</v>
      </c>
      <c r="S59" s="305" t="s">
        <v>148</v>
      </c>
      <c r="T59" s="71" t="str">
        <f>IF(E59=AD59,0,"!!")</f>
        <v>!!</v>
      </c>
      <c r="U59" s="253"/>
      <c r="V59" s="230"/>
      <c r="W59" s="397"/>
      <c r="X59" s="397"/>
      <c r="Y59" s="397"/>
      <c r="Z59" s="398">
        <v>4</v>
      </c>
      <c r="AA59" s="230"/>
      <c r="AB59" s="274"/>
      <c r="AC59" s="52"/>
      <c r="AD59" s="386">
        <f t="shared" si="13"/>
        <v>60</v>
      </c>
    </row>
    <row r="60" spans="1:30" s="93" customFormat="1" ht="18" customHeight="1">
      <c r="A60" s="156" t="s">
        <v>217</v>
      </c>
      <c r="B60" s="183" t="s">
        <v>232</v>
      </c>
      <c r="C60" s="320">
        <v>5</v>
      </c>
      <c r="D60" s="323">
        <f t="shared" si="14"/>
        <v>150</v>
      </c>
      <c r="E60" s="76">
        <f t="shared" si="15"/>
        <v>64</v>
      </c>
      <c r="F60" s="77">
        <v>16</v>
      </c>
      <c r="G60" s="77">
        <v>16</v>
      </c>
      <c r="H60" s="77">
        <v>32</v>
      </c>
      <c r="I60" s="390">
        <f t="shared" si="16"/>
        <v>86</v>
      </c>
      <c r="J60" s="254"/>
      <c r="K60" s="394"/>
      <c r="L60" s="394"/>
      <c r="M60" s="394">
        <v>5</v>
      </c>
      <c r="N60" s="394"/>
      <c r="O60" s="394"/>
      <c r="P60" s="209"/>
      <c r="Q60" s="274"/>
      <c r="R60" s="165" t="s">
        <v>98</v>
      </c>
      <c r="S60" s="306" t="s">
        <v>148</v>
      </c>
      <c r="T60" s="71" t="str">
        <f>IF(E60=AD60,0,"!!")</f>
        <v>!!</v>
      </c>
      <c r="U60" s="254"/>
      <c r="V60" s="209"/>
      <c r="W60" s="394"/>
      <c r="X60" s="394">
        <v>5</v>
      </c>
      <c r="Y60" s="394"/>
      <c r="Z60" s="394"/>
      <c r="AA60" s="209"/>
      <c r="AB60" s="274"/>
      <c r="AC60" s="52"/>
      <c r="AD60" s="71">
        <f t="shared" si="13"/>
        <v>85</v>
      </c>
    </row>
    <row r="61" spans="1:30" s="93" customFormat="1" ht="18" customHeight="1">
      <c r="A61" s="156" t="s">
        <v>218</v>
      </c>
      <c r="B61" s="483" t="s">
        <v>276</v>
      </c>
      <c r="C61" s="321">
        <v>4</v>
      </c>
      <c r="D61" s="323">
        <f t="shared" si="14"/>
        <v>120</v>
      </c>
      <c r="E61" s="76">
        <f t="shared" si="15"/>
        <v>60</v>
      </c>
      <c r="F61" s="77">
        <v>30</v>
      </c>
      <c r="G61" s="77">
        <v>14</v>
      </c>
      <c r="H61" s="77">
        <v>16</v>
      </c>
      <c r="I61" s="390">
        <f t="shared" si="16"/>
        <v>60</v>
      </c>
      <c r="J61" s="254"/>
      <c r="K61" s="394"/>
      <c r="L61" s="394"/>
      <c r="M61" s="394" t="s">
        <v>97</v>
      </c>
      <c r="N61" s="394">
        <v>4</v>
      </c>
      <c r="O61" s="394"/>
      <c r="P61" s="209"/>
      <c r="Q61" s="274"/>
      <c r="R61" s="165" t="s">
        <v>114</v>
      </c>
      <c r="S61" s="306" t="s">
        <v>148</v>
      </c>
      <c r="T61" s="71" t="e">
        <f>IF(E61=AD61,0,"!!")</f>
        <v>#VALUE!</v>
      </c>
      <c r="U61" s="254"/>
      <c r="V61" s="209"/>
      <c r="W61" s="394"/>
      <c r="X61" s="394" t="s">
        <v>97</v>
      </c>
      <c r="Y61" s="394">
        <v>4</v>
      </c>
      <c r="Z61" s="394"/>
      <c r="AA61" s="209"/>
      <c r="AB61" s="274"/>
      <c r="AC61" s="52"/>
      <c r="AD61" s="71" t="e">
        <f t="shared" si="13"/>
        <v>#VALUE!</v>
      </c>
    </row>
    <row r="62" spans="1:30" s="93" customFormat="1" ht="18" customHeight="1">
      <c r="A62" s="156" t="s">
        <v>219</v>
      </c>
      <c r="B62" s="483" t="s">
        <v>233</v>
      </c>
      <c r="C62" s="320">
        <v>4</v>
      </c>
      <c r="D62" s="323">
        <f t="shared" si="14"/>
        <v>120</v>
      </c>
      <c r="E62" s="76">
        <f t="shared" si="15"/>
        <v>60</v>
      </c>
      <c r="F62" s="77">
        <v>30</v>
      </c>
      <c r="G62" s="77">
        <v>14</v>
      </c>
      <c r="H62" s="77">
        <v>16</v>
      </c>
      <c r="I62" s="390">
        <f t="shared" si="16"/>
        <v>60</v>
      </c>
      <c r="J62" s="254"/>
      <c r="K62" s="394"/>
      <c r="L62" s="394"/>
      <c r="M62" s="399"/>
      <c r="N62" s="394">
        <v>4</v>
      </c>
      <c r="O62" s="394"/>
      <c r="P62" s="209"/>
      <c r="Q62" s="274"/>
      <c r="R62" s="165" t="s">
        <v>114</v>
      </c>
      <c r="S62" s="306" t="s">
        <v>158</v>
      </c>
      <c r="T62" s="71" t="str">
        <f>IF(E62=AD62,0,"!!")</f>
        <v>!!</v>
      </c>
      <c r="U62" s="254"/>
      <c r="V62" s="209"/>
      <c r="W62" s="394"/>
      <c r="X62" s="410"/>
      <c r="Y62" s="409">
        <v>4</v>
      </c>
      <c r="Z62" s="394"/>
      <c r="AA62" s="209"/>
      <c r="AB62" s="274"/>
      <c r="AC62" s="52"/>
      <c r="AD62" s="71">
        <f t="shared" si="13"/>
        <v>68</v>
      </c>
    </row>
    <row r="63" spans="1:30" s="93" customFormat="1" ht="18" customHeight="1">
      <c r="A63" s="156" t="s">
        <v>220</v>
      </c>
      <c r="B63" s="483" t="s">
        <v>275</v>
      </c>
      <c r="C63" s="320">
        <v>4</v>
      </c>
      <c r="D63" s="323">
        <f t="shared" si="14"/>
        <v>120</v>
      </c>
      <c r="E63" s="76">
        <f t="shared" si="15"/>
        <v>50</v>
      </c>
      <c r="F63" s="77">
        <v>26</v>
      </c>
      <c r="G63" s="77">
        <v>12</v>
      </c>
      <c r="H63" s="77">
        <v>12</v>
      </c>
      <c r="I63" s="390">
        <f t="shared" si="16"/>
        <v>70</v>
      </c>
      <c r="J63" s="254"/>
      <c r="K63" s="394"/>
      <c r="L63" s="394"/>
      <c r="M63" s="394"/>
      <c r="N63" s="394">
        <v>4</v>
      </c>
      <c r="O63" s="394"/>
      <c r="P63" s="209"/>
      <c r="Q63" s="274"/>
      <c r="R63" s="165" t="s">
        <v>98</v>
      </c>
      <c r="S63" s="306" t="s">
        <v>158</v>
      </c>
      <c r="T63" s="71"/>
      <c r="U63" s="254"/>
      <c r="V63" s="209"/>
      <c r="W63" s="394"/>
      <c r="X63" s="394"/>
      <c r="Y63" s="394">
        <v>4</v>
      </c>
      <c r="Z63" s="394"/>
      <c r="AA63" s="209"/>
      <c r="AB63" s="274"/>
      <c r="AC63" s="52"/>
      <c r="AD63" s="71"/>
    </row>
    <row r="64" spans="1:30" s="93" customFormat="1" ht="18" customHeight="1">
      <c r="A64" s="156" t="s">
        <v>221</v>
      </c>
      <c r="B64" s="184" t="s">
        <v>234</v>
      </c>
      <c r="C64" s="320">
        <v>4</v>
      </c>
      <c r="D64" s="323">
        <f t="shared" si="14"/>
        <v>120</v>
      </c>
      <c r="E64" s="76">
        <f t="shared" si="15"/>
        <v>60</v>
      </c>
      <c r="F64" s="77">
        <v>16</v>
      </c>
      <c r="G64" s="77">
        <v>14</v>
      </c>
      <c r="H64" s="77">
        <v>30</v>
      </c>
      <c r="I64" s="390">
        <f t="shared" si="16"/>
        <v>60</v>
      </c>
      <c r="J64" s="254"/>
      <c r="K64" s="394"/>
      <c r="L64" s="394"/>
      <c r="M64" s="394"/>
      <c r="N64" s="394"/>
      <c r="O64" s="394"/>
      <c r="P64" s="209">
        <v>4</v>
      </c>
      <c r="Q64" s="274"/>
      <c r="R64" s="165" t="s">
        <v>114</v>
      </c>
      <c r="S64" s="306" t="s">
        <v>148</v>
      </c>
      <c r="T64" s="71"/>
      <c r="U64" s="254"/>
      <c r="V64" s="209"/>
      <c r="W64" s="209"/>
      <c r="X64" s="209"/>
      <c r="Y64" s="209"/>
      <c r="Z64" s="209"/>
      <c r="AA64" s="209">
        <v>4</v>
      </c>
      <c r="AB64" s="274"/>
      <c r="AC64" s="52"/>
      <c r="AD64" s="71"/>
    </row>
    <row r="65" spans="1:30" s="93" customFormat="1" ht="18" customHeight="1">
      <c r="A65" s="156" t="s">
        <v>222</v>
      </c>
      <c r="B65" s="183" t="s">
        <v>235</v>
      </c>
      <c r="C65" s="320">
        <v>4</v>
      </c>
      <c r="D65" s="323">
        <f t="shared" si="14"/>
        <v>120</v>
      </c>
      <c r="E65" s="76">
        <f t="shared" si="15"/>
        <v>60</v>
      </c>
      <c r="F65" s="77">
        <v>16</v>
      </c>
      <c r="G65" s="77">
        <v>14</v>
      </c>
      <c r="H65" s="77">
        <v>30</v>
      </c>
      <c r="I65" s="390">
        <f t="shared" si="16"/>
        <v>60</v>
      </c>
      <c r="J65" s="254"/>
      <c r="K65" s="209"/>
      <c r="L65" s="209"/>
      <c r="M65" s="209"/>
      <c r="N65" s="209"/>
      <c r="O65" s="209">
        <v>4</v>
      </c>
      <c r="P65" s="209"/>
      <c r="Q65" s="274"/>
      <c r="R65" s="165" t="s">
        <v>114</v>
      </c>
      <c r="S65" s="306" t="s">
        <v>148</v>
      </c>
      <c r="T65" s="71"/>
      <c r="U65" s="254"/>
      <c r="V65" s="209"/>
      <c r="W65" s="209"/>
      <c r="X65" s="209"/>
      <c r="Y65" s="209"/>
      <c r="Z65" s="209">
        <v>4</v>
      </c>
      <c r="AA65" s="209"/>
      <c r="AB65" s="274"/>
      <c r="AC65" s="52"/>
      <c r="AD65" s="71"/>
    </row>
    <row r="66" spans="1:30" s="93" customFormat="1" ht="18" customHeight="1">
      <c r="A66" s="156" t="s">
        <v>223</v>
      </c>
      <c r="B66" s="183" t="s">
        <v>236</v>
      </c>
      <c r="C66" s="320">
        <v>1</v>
      </c>
      <c r="D66" s="323">
        <f t="shared" si="14"/>
        <v>30</v>
      </c>
      <c r="E66" s="76">
        <f t="shared" si="15"/>
        <v>0</v>
      </c>
      <c r="F66" s="77"/>
      <c r="G66" s="77"/>
      <c r="H66" s="77"/>
      <c r="I66" s="390">
        <f t="shared" si="16"/>
        <v>30</v>
      </c>
      <c r="J66" s="254"/>
      <c r="K66" s="209"/>
      <c r="L66" s="209"/>
      <c r="M66" s="209"/>
      <c r="N66" s="209"/>
      <c r="O66" s="209">
        <v>1</v>
      </c>
      <c r="P66" s="209"/>
      <c r="Q66" s="274"/>
      <c r="R66" s="165" t="s">
        <v>156</v>
      </c>
      <c r="S66" s="306" t="s">
        <v>148</v>
      </c>
      <c r="T66" s="71"/>
      <c r="U66" s="254"/>
      <c r="V66" s="209"/>
      <c r="W66" s="209"/>
      <c r="X66" s="209"/>
      <c r="Y66" s="209"/>
      <c r="Z66" s="209">
        <v>1</v>
      </c>
      <c r="AA66" s="209"/>
      <c r="AB66" s="274"/>
      <c r="AC66" s="52"/>
      <c r="AD66" s="71"/>
    </row>
    <row r="67" spans="1:30" s="93" customFormat="1" ht="18" customHeight="1">
      <c r="A67" s="156" t="s">
        <v>224</v>
      </c>
      <c r="B67" s="183" t="s">
        <v>237</v>
      </c>
      <c r="C67" s="320">
        <v>4</v>
      </c>
      <c r="D67" s="323">
        <f t="shared" si="14"/>
        <v>120</v>
      </c>
      <c r="E67" s="76">
        <f t="shared" si="15"/>
        <v>60</v>
      </c>
      <c r="F67" s="77">
        <v>14</v>
      </c>
      <c r="G67" s="77">
        <v>30</v>
      </c>
      <c r="H67" s="77">
        <v>16</v>
      </c>
      <c r="I67" s="390">
        <f t="shared" si="16"/>
        <v>60</v>
      </c>
      <c r="J67" s="254"/>
      <c r="K67" s="209"/>
      <c r="L67" s="209"/>
      <c r="M67" s="209"/>
      <c r="N67" s="209"/>
      <c r="O67" s="209"/>
      <c r="P67" s="209">
        <v>4</v>
      </c>
      <c r="Q67" s="274"/>
      <c r="R67" s="165" t="s">
        <v>114</v>
      </c>
      <c r="S67" s="306" t="s">
        <v>148</v>
      </c>
      <c r="T67" s="71"/>
      <c r="U67" s="254"/>
      <c r="V67" s="209"/>
      <c r="W67" s="209"/>
      <c r="X67" s="209"/>
      <c r="Y67" s="209"/>
      <c r="Z67" s="209"/>
      <c r="AA67" s="209">
        <v>4</v>
      </c>
      <c r="AB67" s="274"/>
      <c r="AC67" s="52"/>
      <c r="AD67" s="71"/>
    </row>
    <row r="68" spans="1:30" s="93" customFormat="1" ht="18" customHeight="1">
      <c r="A68" s="156" t="s">
        <v>225</v>
      </c>
      <c r="B68" s="183" t="s">
        <v>464</v>
      </c>
      <c r="C68" s="320">
        <v>4</v>
      </c>
      <c r="D68" s="323">
        <f t="shared" si="14"/>
        <v>120</v>
      </c>
      <c r="E68" s="76">
        <f t="shared" si="15"/>
        <v>46</v>
      </c>
      <c r="F68" s="77">
        <v>14</v>
      </c>
      <c r="G68" s="77">
        <v>16</v>
      </c>
      <c r="H68" s="77">
        <v>16</v>
      </c>
      <c r="I68" s="390">
        <f t="shared" si="16"/>
        <v>74</v>
      </c>
      <c r="J68" s="254"/>
      <c r="K68" s="209"/>
      <c r="L68" s="209"/>
      <c r="M68" s="209"/>
      <c r="N68" s="209"/>
      <c r="O68" s="209">
        <v>4</v>
      </c>
      <c r="P68" s="209"/>
      <c r="Q68" s="274"/>
      <c r="R68" s="165" t="s">
        <v>98</v>
      </c>
      <c r="S68" s="306" t="s">
        <v>148</v>
      </c>
      <c r="T68" s="71"/>
      <c r="U68" s="254"/>
      <c r="V68" s="209"/>
      <c r="W68" s="209"/>
      <c r="X68" s="209"/>
      <c r="Y68" s="209"/>
      <c r="Z68" s="209">
        <v>4</v>
      </c>
      <c r="AA68" s="209"/>
      <c r="AB68" s="274"/>
      <c r="AC68" s="52"/>
      <c r="AD68" s="71"/>
    </row>
    <row r="69" spans="1:30" s="93" customFormat="1" ht="18" customHeight="1">
      <c r="A69" s="156" t="s">
        <v>226</v>
      </c>
      <c r="B69" s="183" t="s">
        <v>238</v>
      </c>
      <c r="C69" s="320">
        <v>4</v>
      </c>
      <c r="D69" s="323">
        <f t="shared" si="14"/>
        <v>120</v>
      </c>
      <c r="E69" s="76">
        <f t="shared" si="15"/>
        <v>60</v>
      </c>
      <c r="F69" s="77">
        <v>14</v>
      </c>
      <c r="G69" s="77">
        <v>32</v>
      </c>
      <c r="H69" s="77">
        <v>14</v>
      </c>
      <c r="I69" s="177">
        <f t="shared" si="16"/>
        <v>60</v>
      </c>
      <c r="J69" s="254"/>
      <c r="K69" s="209"/>
      <c r="L69" s="209"/>
      <c r="M69" s="209"/>
      <c r="N69" s="209"/>
      <c r="O69" s="209"/>
      <c r="P69" s="209">
        <v>4</v>
      </c>
      <c r="Q69" s="274"/>
      <c r="R69" s="165" t="s">
        <v>114</v>
      </c>
      <c r="S69" s="306" t="s">
        <v>148</v>
      </c>
      <c r="T69" s="71"/>
      <c r="U69" s="254"/>
      <c r="V69" s="209"/>
      <c r="W69" s="209"/>
      <c r="X69" s="209"/>
      <c r="Y69" s="209"/>
      <c r="Z69" s="209"/>
      <c r="AA69" s="209">
        <v>4</v>
      </c>
      <c r="AB69" s="274"/>
      <c r="AC69" s="52"/>
      <c r="AD69" s="71"/>
    </row>
    <row r="70" spans="1:30" s="93" customFormat="1" ht="18" customHeight="1">
      <c r="A70" s="156" t="s">
        <v>227</v>
      </c>
      <c r="B70" s="183" t="s">
        <v>462</v>
      </c>
      <c r="C70" s="320">
        <v>4</v>
      </c>
      <c r="D70" s="323">
        <f t="shared" si="14"/>
        <v>120</v>
      </c>
      <c r="E70" s="76">
        <f t="shared" si="15"/>
        <v>60</v>
      </c>
      <c r="F70" s="77">
        <v>14</v>
      </c>
      <c r="G70" s="77">
        <v>16</v>
      </c>
      <c r="H70" s="77">
        <v>30</v>
      </c>
      <c r="I70" s="177">
        <f t="shared" si="16"/>
        <v>60</v>
      </c>
      <c r="J70" s="254"/>
      <c r="K70" s="209"/>
      <c r="L70" s="209"/>
      <c r="M70" s="209"/>
      <c r="N70" s="209">
        <v>4</v>
      </c>
      <c r="O70" s="209"/>
      <c r="P70" s="209"/>
      <c r="Q70" s="274"/>
      <c r="R70" s="165" t="s">
        <v>114</v>
      </c>
      <c r="S70" s="306" t="s">
        <v>148</v>
      </c>
      <c r="T70" s="71"/>
      <c r="U70" s="254"/>
      <c r="V70" s="209"/>
      <c r="W70" s="209"/>
      <c r="X70" s="209"/>
      <c r="Y70" s="209">
        <v>4</v>
      </c>
      <c r="Z70" s="209"/>
      <c r="AA70" s="209"/>
      <c r="AB70" s="274"/>
      <c r="AC70" s="52"/>
      <c r="AD70" s="71"/>
    </row>
    <row r="71" spans="1:30" s="93" customFormat="1" ht="18" customHeight="1">
      <c r="A71" s="156" t="s">
        <v>228</v>
      </c>
      <c r="B71" s="183" t="s">
        <v>239</v>
      </c>
      <c r="C71" s="320">
        <v>8</v>
      </c>
      <c r="D71" s="323">
        <f t="shared" si="14"/>
        <v>240</v>
      </c>
      <c r="E71" s="76">
        <f t="shared" si="15"/>
        <v>120</v>
      </c>
      <c r="F71" s="77">
        <v>28</v>
      </c>
      <c r="G71" s="77">
        <v>92</v>
      </c>
      <c r="H71" s="77"/>
      <c r="I71" s="177">
        <f t="shared" si="16"/>
        <v>120</v>
      </c>
      <c r="J71" s="254"/>
      <c r="K71" s="209"/>
      <c r="L71" s="209"/>
      <c r="M71" s="209"/>
      <c r="N71" s="209">
        <v>4</v>
      </c>
      <c r="O71" s="209">
        <v>4</v>
      </c>
      <c r="P71" s="209"/>
      <c r="Q71" s="274"/>
      <c r="R71" s="165" t="s">
        <v>114</v>
      </c>
      <c r="S71" s="306" t="s">
        <v>148</v>
      </c>
      <c r="T71" s="71"/>
      <c r="U71" s="254"/>
      <c r="V71" s="209"/>
      <c r="W71" s="209"/>
      <c r="X71" s="209"/>
      <c r="Y71" s="209">
        <v>4</v>
      </c>
      <c r="Z71" s="209">
        <v>4</v>
      </c>
      <c r="AA71" s="209"/>
      <c r="AB71" s="274"/>
      <c r="AC71" s="52"/>
      <c r="AD71" s="71"/>
    </row>
    <row r="72" spans="1:30" s="93" customFormat="1" ht="18" customHeight="1">
      <c r="A72" s="156" t="s">
        <v>229</v>
      </c>
      <c r="B72" s="184" t="s">
        <v>240</v>
      </c>
      <c r="C72" s="320">
        <v>5</v>
      </c>
      <c r="D72" s="323">
        <f t="shared" si="14"/>
        <v>150</v>
      </c>
      <c r="E72" s="76">
        <f t="shared" si="15"/>
        <v>60</v>
      </c>
      <c r="F72" s="77">
        <v>16</v>
      </c>
      <c r="G72" s="77">
        <v>30</v>
      </c>
      <c r="H72" s="77">
        <v>14</v>
      </c>
      <c r="I72" s="177">
        <f t="shared" si="16"/>
        <v>90</v>
      </c>
      <c r="J72" s="254"/>
      <c r="K72" s="209"/>
      <c r="L72" s="209">
        <v>5</v>
      </c>
      <c r="M72" s="209"/>
      <c r="N72" s="209"/>
      <c r="O72" s="209"/>
      <c r="P72" s="394"/>
      <c r="Q72" s="274"/>
      <c r="R72" s="165" t="s">
        <v>98</v>
      </c>
      <c r="S72" s="306" t="s">
        <v>148</v>
      </c>
      <c r="T72" s="71"/>
      <c r="U72" s="254"/>
      <c r="V72" s="209">
        <v>4</v>
      </c>
      <c r="W72" s="209"/>
      <c r="X72" s="209"/>
      <c r="Y72" s="209"/>
      <c r="Z72" s="209"/>
      <c r="AA72" s="394"/>
      <c r="AB72" s="274"/>
      <c r="AC72" s="52"/>
      <c r="AD72" s="71"/>
    </row>
    <row r="73" spans="1:30" s="93" customFormat="1" ht="18" customHeight="1" thickBot="1">
      <c r="A73" s="157" t="s">
        <v>230</v>
      </c>
      <c r="B73" s="185" t="s">
        <v>241</v>
      </c>
      <c r="C73" s="391">
        <v>4</v>
      </c>
      <c r="D73" s="333">
        <f t="shared" si="14"/>
        <v>120</v>
      </c>
      <c r="E73" s="115">
        <f t="shared" si="15"/>
        <v>44</v>
      </c>
      <c r="F73" s="113"/>
      <c r="G73" s="113"/>
      <c r="H73" s="113">
        <v>44</v>
      </c>
      <c r="I73" s="334">
        <f t="shared" si="16"/>
        <v>76</v>
      </c>
      <c r="J73" s="288"/>
      <c r="K73" s="228"/>
      <c r="L73" s="228"/>
      <c r="M73" s="228"/>
      <c r="N73" s="228"/>
      <c r="O73" s="228"/>
      <c r="P73" s="395">
        <v>4</v>
      </c>
      <c r="Q73" s="395"/>
      <c r="R73" s="166" t="s">
        <v>114</v>
      </c>
      <c r="S73" s="318" t="s">
        <v>266</v>
      </c>
      <c r="T73" s="71"/>
      <c r="U73" s="288"/>
      <c r="V73" s="228"/>
      <c r="W73" s="228"/>
      <c r="X73" s="228"/>
      <c r="Y73" s="228"/>
      <c r="Z73" s="228"/>
      <c r="AA73" s="395">
        <v>4</v>
      </c>
      <c r="AB73" s="395"/>
      <c r="AC73" s="52"/>
      <c r="AD73" s="71">
        <f>U73*$U$8+V73*$V$8+W73*$W$8+X73*$X$8+Y73*$Y$8+Z73*$Z$8+AA73*$AA$8+AB73*$AB$8</f>
        <v>68</v>
      </c>
    </row>
    <row r="74" spans="1:30" s="93" customFormat="1" ht="18.75" customHeight="1">
      <c r="A74" s="528" t="s">
        <v>242</v>
      </c>
      <c r="B74" s="529"/>
      <c r="C74" s="379">
        <f>SUM(C59:C73)</f>
        <v>63</v>
      </c>
      <c r="D74" s="380">
        <f aca="true" t="shared" si="17" ref="D74:I74">SUM(D59:D73)</f>
        <v>1890</v>
      </c>
      <c r="E74" s="380">
        <f t="shared" si="17"/>
        <v>868</v>
      </c>
      <c r="F74" s="380">
        <f t="shared" si="17"/>
        <v>250</v>
      </c>
      <c r="G74" s="380">
        <f t="shared" si="17"/>
        <v>332</v>
      </c>
      <c r="H74" s="380">
        <f t="shared" si="17"/>
        <v>286</v>
      </c>
      <c r="I74" s="444">
        <f t="shared" si="17"/>
        <v>1022</v>
      </c>
      <c r="J74" s="445">
        <f>SUM(J59:J73)</f>
        <v>0</v>
      </c>
      <c r="K74" s="381">
        <f aca="true" t="shared" si="18" ref="K74:P74">SUM(K59:K73)</f>
        <v>0</v>
      </c>
      <c r="L74" s="381">
        <f t="shared" si="18"/>
        <v>5</v>
      </c>
      <c r="M74" s="381">
        <f t="shared" si="18"/>
        <v>5</v>
      </c>
      <c r="N74" s="381">
        <f t="shared" si="18"/>
        <v>20</v>
      </c>
      <c r="O74" s="381">
        <f t="shared" si="18"/>
        <v>17</v>
      </c>
      <c r="P74" s="396">
        <f t="shared" si="18"/>
        <v>16</v>
      </c>
      <c r="Q74" s="446"/>
      <c r="R74" s="281">
        <f>SUM(Q59:Q73)</f>
        <v>0</v>
      </c>
      <c r="S74" s="304"/>
      <c r="T74" s="71"/>
      <c r="U74" s="100"/>
      <c r="V74" s="100"/>
      <c r="W74" s="100"/>
      <c r="X74" s="100"/>
      <c r="Y74" s="100"/>
      <c r="Z74" s="100"/>
      <c r="AA74" s="100"/>
      <c r="AB74" s="100"/>
      <c r="AC74" s="52"/>
      <c r="AD74" s="71"/>
    </row>
    <row r="75" spans="1:30" s="93" customFormat="1" ht="26.25" customHeight="1" thickBot="1">
      <c r="A75" s="452"/>
      <c r="B75" s="536" t="s">
        <v>465</v>
      </c>
      <c r="C75" s="537"/>
      <c r="D75" s="537"/>
      <c r="E75" s="537"/>
      <c r="F75" s="537"/>
      <c r="G75" s="537"/>
      <c r="H75" s="537"/>
      <c r="I75" s="537"/>
      <c r="J75" s="537"/>
      <c r="K75" s="537"/>
      <c r="L75" s="537"/>
      <c r="M75" s="537"/>
      <c r="N75" s="537"/>
      <c r="O75" s="537"/>
      <c r="P75" s="537"/>
      <c r="Q75" s="537"/>
      <c r="R75" s="537"/>
      <c r="S75" s="538"/>
      <c r="T75" s="71"/>
      <c r="U75" s="100"/>
      <c r="V75" s="100"/>
      <c r="W75" s="100"/>
      <c r="X75" s="100"/>
      <c r="Y75" s="100"/>
      <c r="Z75" s="100"/>
      <c r="AA75" s="100"/>
      <c r="AB75" s="100"/>
      <c r="AC75" s="52"/>
      <c r="AD75" s="71"/>
    </row>
    <row r="76" spans="1:30" s="93" customFormat="1" ht="17.25" customHeight="1">
      <c r="A76" s="447" t="s">
        <v>472</v>
      </c>
      <c r="B76" s="448" t="s">
        <v>488</v>
      </c>
      <c r="C76" s="449">
        <v>5</v>
      </c>
      <c r="D76" s="415">
        <v>120</v>
      </c>
      <c r="E76" s="415">
        <v>64</v>
      </c>
      <c r="F76" s="415">
        <v>16</v>
      </c>
      <c r="G76" s="415">
        <v>44</v>
      </c>
      <c r="H76" s="415"/>
      <c r="I76" s="450">
        <v>56</v>
      </c>
      <c r="J76" s="458"/>
      <c r="K76" s="459"/>
      <c r="L76" s="487">
        <v>5</v>
      </c>
      <c r="M76" s="460"/>
      <c r="N76" s="460"/>
      <c r="O76" s="460"/>
      <c r="P76" s="460"/>
      <c r="Q76" s="461"/>
      <c r="R76" s="484" t="s">
        <v>98</v>
      </c>
      <c r="S76" s="451" t="s">
        <v>158</v>
      </c>
      <c r="T76" s="71"/>
      <c r="U76" s="100"/>
      <c r="V76" s="100"/>
      <c r="W76" s="100"/>
      <c r="X76" s="100"/>
      <c r="Y76" s="100"/>
      <c r="Z76" s="100"/>
      <c r="AA76" s="100"/>
      <c r="AB76" s="100"/>
      <c r="AC76" s="52"/>
      <c r="AD76" s="71"/>
    </row>
    <row r="77" spans="1:30" s="93" customFormat="1" ht="17.25" customHeight="1">
      <c r="A77" s="385" t="s">
        <v>473</v>
      </c>
      <c r="B77" s="424" t="s">
        <v>489</v>
      </c>
      <c r="C77" s="429">
        <v>5</v>
      </c>
      <c r="D77" s="384">
        <v>150</v>
      </c>
      <c r="E77" s="384">
        <v>64</v>
      </c>
      <c r="F77" s="384">
        <v>34</v>
      </c>
      <c r="G77" s="384">
        <v>6</v>
      </c>
      <c r="H77" s="384">
        <v>24</v>
      </c>
      <c r="I77" s="430">
        <v>86</v>
      </c>
      <c r="J77" s="462"/>
      <c r="K77" s="463"/>
      <c r="L77" s="463"/>
      <c r="M77" s="393">
        <v>5</v>
      </c>
      <c r="N77" s="393"/>
      <c r="O77" s="464"/>
      <c r="P77" s="465"/>
      <c r="Q77" s="466"/>
      <c r="R77" s="485" t="s">
        <v>98</v>
      </c>
      <c r="S77" s="421" t="s">
        <v>158</v>
      </c>
      <c r="T77" s="71"/>
      <c r="U77" s="100"/>
      <c r="V77" s="100"/>
      <c r="W77" s="100"/>
      <c r="X77" s="100"/>
      <c r="Y77" s="100"/>
      <c r="Z77" s="100"/>
      <c r="AA77" s="100"/>
      <c r="AB77" s="100"/>
      <c r="AC77" s="52"/>
      <c r="AD77" s="71"/>
    </row>
    <row r="78" spans="1:30" s="93" customFormat="1" ht="17.25" customHeight="1">
      <c r="A78" s="385" t="s">
        <v>474</v>
      </c>
      <c r="B78" s="424" t="s">
        <v>233</v>
      </c>
      <c r="C78" s="429">
        <v>4</v>
      </c>
      <c r="D78" s="323">
        <f>C78*30</f>
        <v>120</v>
      </c>
      <c r="E78" s="383">
        <v>60</v>
      </c>
      <c r="F78" s="384">
        <v>30</v>
      </c>
      <c r="G78" s="384">
        <v>14</v>
      </c>
      <c r="H78" s="384">
        <v>16</v>
      </c>
      <c r="I78" s="431">
        <v>60</v>
      </c>
      <c r="J78" s="467"/>
      <c r="K78" s="465"/>
      <c r="L78" s="465"/>
      <c r="M78" s="465"/>
      <c r="N78" s="393">
        <v>4</v>
      </c>
      <c r="O78" s="465"/>
      <c r="P78" s="465"/>
      <c r="Q78" s="466"/>
      <c r="R78" s="485" t="s">
        <v>114</v>
      </c>
      <c r="S78" s="422" t="s">
        <v>158</v>
      </c>
      <c r="T78" s="71"/>
      <c r="U78" s="100"/>
      <c r="V78" s="100"/>
      <c r="W78" s="100"/>
      <c r="X78" s="100"/>
      <c r="Y78" s="100"/>
      <c r="Z78" s="100"/>
      <c r="AA78" s="100"/>
      <c r="AB78" s="100"/>
      <c r="AC78" s="52"/>
      <c r="AD78" s="71"/>
    </row>
    <row r="79" spans="1:30" s="93" customFormat="1" ht="17.25" customHeight="1">
      <c r="A79" s="385" t="s">
        <v>469</v>
      </c>
      <c r="B79" s="424" t="s">
        <v>278</v>
      </c>
      <c r="C79" s="412">
        <v>4</v>
      </c>
      <c r="D79" s="323">
        <v>120</v>
      </c>
      <c r="E79" s="76">
        <v>60</v>
      </c>
      <c r="F79" s="77">
        <v>30</v>
      </c>
      <c r="G79" s="77">
        <v>10</v>
      </c>
      <c r="H79" s="77">
        <v>20</v>
      </c>
      <c r="I79" s="177">
        <v>60</v>
      </c>
      <c r="J79" s="467"/>
      <c r="K79" s="465"/>
      <c r="L79" s="465"/>
      <c r="M79" s="465" t="s">
        <v>97</v>
      </c>
      <c r="N79" s="465">
        <v>4</v>
      </c>
      <c r="O79" s="465"/>
      <c r="P79" s="465"/>
      <c r="Q79" s="466"/>
      <c r="R79" s="486" t="s">
        <v>114</v>
      </c>
      <c r="S79" s="291" t="s">
        <v>146</v>
      </c>
      <c r="T79" s="71"/>
      <c r="U79" s="100"/>
      <c r="V79" s="100"/>
      <c r="W79" s="100"/>
      <c r="X79" s="100"/>
      <c r="Y79" s="100"/>
      <c r="Z79" s="100"/>
      <c r="AA79" s="100"/>
      <c r="AB79" s="100"/>
      <c r="AC79" s="52"/>
      <c r="AD79" s="71"/>
    </row>
    <row r="80" spans="1:30" s="93" customFormat="1" ht="17.25" customHeight="1">
      <c r="A80" s="385" t="s">
        <v>475</v>
      </c>
      <c r="B80" s="426" t="s">
        <v>468</v>
      </c>
      <c r="C80" s="429">
        <v>4</v>
      </c>
      <c r="D80" s="383">
        <v>120</v>
      </c>
      <c r="E80" s="384">
        <v>60</v>
      </c>
      <c r="F80" s="384">
        <v>30</v>
      </c>
      <c r="G80" s="384">
        <v>16</v>
      </c>
      <c r="H80" s="384">
        <v>14</v>
      </c>
      <c r="I80" s="430">
        <v>60</v>
      </c>
      <c r="J80" s="468"/>
      <c r="K80" s="393"/>
      <c r="L80" s="393"/>
      <c r="M80" s="393" t="s">
        <v>97</v>
      </c>
      <c r="N80" s="393">
        <v>4</v>
      </c>
      <c r="O80" s="463"/>
      <c r="P80" s="463"/>
      <c r="Q80" s="469"/>
      <c r="R80" s="485" t="s">
        <v>114</v>
      </c>
      <c r="S80" s="421" t="s">
        <v>158</v>
      </c>
      <c r="T80" s="71"/>
      <c r="U80" s="100"/>
      <c r="V80" s="100"/>
      <c r="W80" s="100"/>
      <c r="X80" s="100"/>
      <c r="Y80" s="100"/>
      <c r="Z80" s="100"/>
      <c r="AA80" s="100"/>
      <c r="AB80" s="100"/>
      <c r="AC80" s="52"/>
      <c r="AD80" s="71"/>
    </row>
    <row r="81" spans="1:30" s="93" customFormat="1" ht="17.25" customHeight="1">
      <c r="A81" s="385" t="s">
        <v>476</v>
      </c>
      <c r="B81" s="426" t="s">
        <v>275</v>
      </c>
      <c r="C81" s="429">
        <v>4</v>
      </c>
      <c r="D81" s="383">
        <v>120</v>
      </c>
      <c r="E81" s="383">
        <v>50</v>
      </c>
      <c r="F81" s="383">
        <v>26</v>
      </c>
      <c r="G81" s="383">
        <v>12</v>
      </c>
      <c r="H81" s="383">
        <v>12</v>
      </c>
      <c r="I81" s="431">
        <v>70</v>
      </c>
      <c r="J81" s="467"/>
      <c r="K81" s="465"/>
      <c r="L81" s="465"/>
      <c r="M81" s="465"/>
      <c r="N81" s="465">
        <v>4</v>
      </c>
      <c r="O81" s="465"/>
      <c r="P81" s="465"/>
      <c r="Q81" s="466"/>
      <c r="R81" s="485" t="s">
        <v>98</v>
      </c>
      <c r="S81" s="422" t="s">
        <v>158</v>
      </c>
      <c r="T81" s="71"/>
      <c r="U81" s="100"/>
      <c r="V81" s="100"/>
      <c r="W81" s="100"/>
      <c r="X81" s="100"/>
      <c r="Y81" s="100"/>
      <c r="Z81" s="100"/>
      <c r="AA81" s="100"/>
      <c r="AB81" s="100"/>
      <c r="AC81" s="52"/>
      <c r="AD81" s="71"/>
    </row>
    <row r="82" spans="1:30" s="93" customFormat="1" ht="17.25" customHeight="1">
      <c r="A82" s="385" t="s">
        <v>477</v>
      </c>
      <c r="B82" s="426" t="s">
        <v>486</v>
      </c>
      <c r="C82" s="429">
        <v>4</v>
      </c>
      <c r="D82" s="383">
        <v>120</v>
      </c>
      <c r="E82" s="384">
        <v>60</v>
      </c>
      <c r="F82" s="384">
        <v>16</v>
      </c>
      <c r="G82" s="384">
        <v>30</v>
      </c>
      <c r="H82" s="384">
        <v>14</v>
      </c>
      <c r="I82" s="430">
        <v>60</v>
      </c>
      <c r="J82" s="468"/>
      <c r="K82" s="393"/>
      <c r="L82" s="393"/>
      <c r="M82" s="393"/>
      <c r="N82" s="393">
        <v>4</v>
      </c>
      <c r="O82" s="463"/>
      <c r="P82" s="463"/>
      <c r="Q82" s="469"/>
      <c r="R82" s="485" t="s">
        <v>114</v>
      </c>
      <c r="S82" s="421" t="s">
        <v>158</v>
      </c>
      <c r="T82" s="71"/>
      <c r="U82" s="100"/>
      <c r="V82" s="100"/>
      <c r="W82" s="100"/>
      <c r="X82" s="100"/>
      <c r="Y82" s="100"/>
      <c r="Z82" s="100"/>
      <c r="AA82" s="100"/>
      <c r="AB82" s="100"/>
      <c r="AC82" s="52"/>
      <c r="AD82" s="71"/>
    </row>
    <row r="83" spans="1:30" s="93" customFormat="1" ht="17.25" customHeight="1">
      <c r="A83" s="385" t="s">
        <v>478</v>
      </c>
      <c r="B83" s="427" t="s">
        <v>470</v>
      </c>
      <c r="C83" s="432">
        <v>4</v>
      </c>
      <c r="D83" s="413">
        <v>120</v>
      </c>
      <c r="E83" s="388">
        <f>SUM(F83:H83)</f>
        <v>46</v>
      </c>
      <c r="F83" s="389">
        <v>14</v>
      </c>
      <c r="G83" s="389">
        <v>32</v>
      </c>
      <c r="H83" s="389"/>
      <c r="I83" s="390">
        <f>D83-E83</f>
        <v>74</v>
      </c>
      <c r="J83" s="467"/>
      <c r="K83" s="465"/>
      <c r="L83" s="465"/>
      <c r="M83" s="470"/>
      <c r="N83" s="465"/>
      <c r="O83" s="471">
        <v>4</v>
      </c>
      <c r="P83" s="465"/>
      <c r="Q83" s="466"/>
      <c r="R83" s="485" t="s">
        <v>114</v>
      </c>
      <c r="S83" s="422" t="s">
        <v>158</v>
      </c>
      <c r="T83" s="71"/>
      <c r="U83" s="100"/>
      <c r="V83" s="100"/>
      <c r="W83" s="100"/>
      <c r="X83" s="100"/>
      <c r="Y83" s="100"/>
      <c r="Z83" s="100"/>
      <c r="AA83" s="100"/>
      <c r="AB83" s="100"/>
      <c r="AC83" s="52"/>
      <c r="AD83" s="71"/>
    </row>
    <row r="84" spans="1:30" s="93" customFormat="1" ht="17.25" customHeight="1">
      <c r="A84" s="385" t="s">
        <v>479</v>
      </c>
      <c r="B84" s="424" t="s">
        <v>235</v>
      </c>
      <c r="C84" s="433">
        <v>4</v>
      </c>
      <c r="D84" s="387">
        <v>120</v>
      </c>
      <c r="E84" s="387">
        <v>60</v>
      </c>
      <c r="F84" s="387">
        <v>16</v>
      </c>
      <c r="G84" s="387">
        <v>14</v>
      </c>
      <c r="H84" s="387">
        <v>30</v>
      </c>
      <c r="I84" s="430">
        <v>60</v>
      </c>
      <c r="J84" s="462"/>
      <c r="K84" s="463"/>
      <c r="L84" s="463"/>
      <c r="M84" s="463"/>
      <c r="N84" s="463"/>
      <c r="O84" s="472">
        <v>4</v>
      </c>
      <c r="P84" s="463"/>
      <c r="Q84" s="469"/>
      <c r="R84" s="485" t="s">
        <v>114</v>
      </c>
      <c r="S84" s="421" t="s">
        <v>148</v>
      </c>
      <c r="T84" s="71"/>
      <c r="U84" s="100"/>
      <c r="V84" s="100"/>
      <c r="W84" s="100"/>
      <c r="X84" s="100"/>
      <c r="Y84" s="100"/>
      <c r="Z84" s="100"/>
      <c r="AA84" s="100"/>
      <c r="AB84" s="100"/>
      <c r="AC84" s="52"/>
      <c r="AD84" s="71"/>
    </row>
    <row r="85" spans="1:30" s="93" customFormat="1" ht="17.25" customHeight="1">
      <c r="A85" s="385" t="s">
        <v>480</v>
      </c>
      <c r="B85" s="425" t="s">
        <v>466</v>
      </c>
      <c r="C85" s="429">
        <v>4</v>
      </c>
      <c r="D85" s="384">
        <v>120</v>
      </c>
      <c r="E85" s="383">
        <v>60</v>
      </c>
      <c r="F85" s="383">
        <v>16</v>
      </c>
      <c r="G85" s="383">
        <v>32</v>
      </c>
      <c r="H85" s="383">
        <v>16</v>
      </c>
      <c r="I85" s="434">
        <v>60</v>
      </c>
      <c r="J85" s="462"/>
      <c r="K85" s="463"/>
      <c r="L85" s="463"/>
      <c r="M85" s="463"/>
      <c r="N85" s="463"/>
      <c r="O85" s="393">
        <v>4</v>
      </c>
      <c r="P85" s="470"/>
      <c r="Q85" s="469"/>
      <c r="R85" s="485" t="s">
        <v>98</v>
      </c>
      <c r="S85" s="421" t="s">
        <v>158</v>
      </c>
      <c r="T85" s="71"/>
      <c r="U85" s="100"/>
      <c r="V85" s="100"/>
      <c r="W85" s="100"/>
      <c r="X85" s="100"/>
      <c r="Y85" s="100"/>
      <c r="Z85" s="100"/>
      <c r="AA85" s="100"/>
      <c r="AB85" s="100"/>
      <c r="AC85" s="52"/>
      <c r="AD85" s="71"/>
    </row>
    <row r="86" spans="1:30" s="93" customFormat="1" ht="17.25" customHeight="1">
      <c r="A86" s="385" t="s">
        <v>481</v>
      </c>
      <c r="B86" s="425" t="s">
        <v>487</v>
      </c>
      <c r="C86" s="429">
        <v>1</v>
      </c>
      <c r="D86" s="383">
        <v>30</v>
      </c>
      <c r="E86" s="382">
        <v>0</v>
      </c>
      <c r="F86" s="382"/>
      <c r="G86" s="382"/>
      <c r="H86" s="382"/>
      <c r="I86" s="435">
        <v>30</v>
      </c>
      <c r="J86" s="468"/>
      <c r="K86" s="393"/>
      <c r="L86" s="393"/>
      <c r="M86" s="393"/>
      <c r="N86" s="393"/>
      <c r="O86" s="393">
        <v>1</v>
      </c>
      <c r="P86" s="463"/>
      <c r="Q86" s="469"/>
      <c r="R86" s="419" t="s">
        <v>156</v>
      </c>
      <c r="S86" s="421" t="s">
        <v>158</v>
      </c>
      <c r="T86" s="71"/>
      <c r="U86" s="100"/>
      <c r="V86" s="100"/>
      <c r="W86" s="100"/>
      <c r="X86" s="100"/>
      <c r="Y86" s="100"/>
      <c r="Z86" s="100"/>
      <c r="AA86" s="100"/>
      <c r="AB86" s="100"/>
      <c r="AC86" s="52"/>
      <c r="AD86" s="71"/>
    </row>
    <row r="87" spans="1:30" s="93" customFormat="1" ht="17.25" customHeight="1">
      <c r="A87" s="385" t="s">
        <v>482</v>
      </c>
      <c r="B87" s="424" t="s">
        <v>492</v>
      </c>
      <c r="C87" s="429">
        <v>4</v>
      </c>
      <c r="D87" s="383">
        <v>120</v>
      </c>
      <c r="E87" s="384">
        <v>60</v>
      </c>
      <c r="F87" s="384">
        <v>16</v>
      </c>
      <c r="G87" s="384">
        <v>44</v>
      </c>
      <c r="H87" s="384"/>
      <c r="I87" s="435">
        <f>D87-E87</f>
        <v>60</v>
      </c>
      <c r="J87" s="468"/>
      <c r="K87" s="393"/>
      <c r="L87" s="393"/>
      <c r="M87" s="393"/>
      <c r="N87" s="393"/>
      <c r="O87" s="393">
        <v>4</v>
      </c>
      <c r="P87" s="463"/>
      <c r="Q87" s="469"/>
      <c r="R87" s="419" t="s">
        <v>114</v>
      </c>
      <c r="S87" s="421" t="s">
        <v>158</v>
      </c>
      <c r="T87" s="71"/>
      <c r="U87" s="100"/>
      <c r="V87" s="100"/>
      <c r="W87" s="100"/>
      <c r="X87" s="100"/>
      <c r="Y87" s="100"/>
      <c r="Z87" s="100"/>
      <c r="AA87" s="100"/>
      <c r="AB87" s="100"/>
      <c r="AC87" s="52"/>
      <c r="AD87" s="71"/>
    </row>
    <row r="88" spans="1:30" s="93" customFormat="1" ht="17.25" customHeight="1">
      <c r="A88" s="385" t="s">
        <v>483</v>
      </c>
      <c r="B88" s="425" t="s">
        <v>237</v>
      </c>
      <c r="C88" s="429">
        <v>4</v>
      </c>
      <c r="D88" s="383">
        <v>120</v>
      </c>
      <c r="E88" s="384">
        <v>60</v>
      </c>
      <c r="F88" s="384">
        <v>14</v>
      </c>
      <c r="G88" s="384">
        <v>32</v>
      </c>
      <c r="H88" s="384">
        <v>14</v>
      </c>
      <c r="I88" s="435">
        <v>60</v>
      </c>
      <c r="J88" s="468"/>
      <c r="K88" s="393"/>
      <c r="L88" s="393"/>
      <c r="M88" s="393"/>
      <c r="N88" s="393"/>
      <c r="O88" s="393"/>
      <c r="P88" s="393">
        <v>4</v>
      </c>
      <c r="Q88" s="469"/>
      <c r="R88" s="419" t="s">
        <v>114</v>
      </c>
      <c r="S88" s="421" t="s">
        <v>158</v>
      </c>
      <c r="T88" s="71"/>
      <c r="U88" s="100"/>
      <c r="V88" s="100"/>
      <c r="W88" s="100"/>
      <c r="X88" s="100"/>
      <c r="Y88" s="100"/>
      <c r="Z88" s="100"/>
      <c r="AA88" s="100"/>
      <c r="AB88" s="100"/>
      <c r="AC88" s="52"/>
      <c r="AD88" s="71"/>
    </row>
    <row r="89" spans="1:30" s="93" customFormat="1" ht="17.25" customHeight="1">
      <c r="A89" s="385" t="s">
        <v>471</v>
      </c>
      <c r="B89" s="428" t="s">
        <v>467</v>
      </c>
      <c r="C89" s="432">
        <v>4</v>
      </c>
      <c r="D89" s="413">
        <v>120</v>
      </c>
      <c r="E89" s="387">
        <v>60</v>
      </c>
      <c r="F89" s="387">
        <v>18</v>
      </c>
      <c r="G89" s="387">
        <v>42</v>
      </c>
      <c r="H89" s="384"/>
      <c r="I89" s="435">
        <v>60</v>
      </c>
      <c r="J89" s="468"/>
      <c r="K89" s="393"/>
      <c r="L89" s="393"/>
      <c r="M89" s="393"/>
      <c r="N89" s="393"/>
      <c r="O89" s="393"/>
      <c r="P89" s="393">
        <v>4</v>
      </c>
      <c r="Q89" s="469"/>
      <c r="R89" s="419" t="s">
        <v>114</v>
      </c>
      <c r="S89" s="421" t="s">
        <v>158</v>
      </c>
      <c r="T89" s="71"/>
      <c r="U89" s="100"/>
      <c r="V89" s="100"/>
      <c r="W89" s="100"/>
      <c r="X89" s="100"/>
      <c r="Y89" s="100"/>
      <c r="Z89" s="100"/>
      <c r="AA89" s="100"/>
      <c r="AB89" s="100"/>
      <c r="AC89" s="52"/>
      <c r="AD89" s="71"/>
    </row>
    <row r="90" spans="1:30" s="93" customFormat="1" ht="17.25" customHeight="1">
      <c r="A90" s="385" t="s">
        <v>484</v>
      </c>
      <c r="B90" s="426" t="s">
        <v>490</v>
      </c>
      <c r="C90" s="429">
        <v>4</v>
      </c>
      <c r="D90" s="383">
        <v>120</v>
      </c>
      <c r="E90" s="384">
        <v>60</v>
      </c>
      <c r="F90" s="384">
        <v>14</v>
      </c>
      <c r="G90" s="384">
        <v>40</v>
      </c>
      <c r="H90" s="384">
        <v>6</v>
      </c>
      <c r="I90" s="435">
        <v>60</v>
      </c>
      <c r="J90" s="462"/>
      <c r="K90" s="463"/>
      <c r="L90" s="463"/>
      <c r="M90" s="463"/>
      <c r="N90" s="463"/>
      <c r="O90" s="463"/>
      <c r="P90" s="393">
        <v>4</v>
      </c>
      <c r="Q90" s="469"/>
      <c r="R90" s="419" t="s">
        <v>114</v>
      </c>
      <c r="S90" s="421" t="s">
        <v>158</v>
      </c>
      <c r="T90" s="71"/>
      <c r="U90" s="100"/>
      <c r="V90" s="100"/>
      <c r="W90" s="100"/>
      <c r="X90" s="100"/>
      <c r="Y90" s="100"/>
      <c r="Z90" s="100"/>
      <c r="AA90" s="100"/>
      <c r="AB90" s="100"/>
      <c r="AC90" s="52"/>
      <c r="AD90" s="71"/>
    </row>
    <row r="91" spans="1:30" s="93" customFormat="1" ht="17.25" customHeight="1" thickBot="1">
      <c r="A91" s="441" t="s">
        <v>485</v>
      </c>
      <c r="B91" s="442" t="s">
        <v>241</v>
      </c>
      <c r="C91" s="436">
        <v>4</v>
      </c>
      <c r="D91" s="437">
        <f>C91*30</f>
        <v>120</v>
      </c>
      <c r="E91" s="438">
        <f>SUM(F91:H91)</f>
        <v>44</v>
      </c>
      <c r="F91" s="439"/>
      <c r="G91" s="439"/>
      <c r="H91" s="439">
        <v>44</v>
      </c>
      <c r="I91" s="440">
        <f>D91-E91</f>
        <v>76</v>
      </c>
      <c r="J91" s="473"/>
      <c r="K91" s="474"/>
      <c r="L91" s="474"/>
      <c r="M91" s="474"/>
      <c r="N91" s="474"/>
      <c r="O91" s="474"/>
      <c r="P91" s="475">
        <v>4</v>
      </c>
      <c r="Q91" s="476"/>
      <c r="R91" s="420" t="s">
        <v>114</v>
      </c>
      <c r="S91" s="423" t="s">
        <v>266</v>
      </c>
      <c r="T91" s="71"/>
      <c r="U91" s="100"/>
      <c r="V91" s="100"/>
      <c r="W91" s="100"/>
      <c r="X91" s="100"/>
      <c r="Y91" s="100"/>
      <c r="Z91" s="100"/>
      <c r="AA91" s="100"/>
      <c r="AB91" s="100"/>
      <c r="AC91" s="52"/>
      <c r="AD91" s="71"/>
    </row>
    <row r="92" spans="1:30" s="93" customFormat="1" ht="24" customHeight="1" thickBot="1">
      <c r="A92" s="530" t="s">
        <v>242</v>
      </c>
      <c r="B92" s="531"/>
      <c r="C92" s="330">
        <f aca="true" t="shared" si="19" ref="C92:P92">SUM(C76:C91)</f>
        <v>63</v>
      </c>
      <c r="D92" s="331">
        <f t="shared" si="19"/>
        <v>1860</v>
      </c>
      <c r="E92" s="331">
        <f t="shared" si="19"/>
        <v>868</v>
      </c>
      <c r="F92" s="331">
        <f t="shared" si="19"/>
        <v>290</v>
      </c>
      <c r="G92" s="331">
        <f t="shared" si="19"/>
        <v>368</v>
      </c>
      <c r="H92" s="331">
        <f t="shared" si="19"/>
        <v>210</v>
      </c>
      <c r="I92" s="332">
        <f t="shared" si="19"/>
        <v>992</v>
      </c>
      <c r="J92" s="416">
        <f t="shared" si="19"/>
        <v>0</v>
      </c>
      <c r="K92" s="417">
        <f t="shared" si="19"/>
        <v>0</v>
      </c>
      <c r="L92" s="417">
        <f t="shared" si="19"/>
        <v>5</v>
      </c>
      <c r="M92" s="417">
        <f t="shared" si="19"/>
        <v>5</v>
      </c>
      <c r="N92" s="417">
        <f t="shared" si="19"/>
        <v>20</v>
      </c>
      <c r="O92" s="417">
        <f t="shared" si="19"/>
        <v>17</v>
      </c>
      <c r="P92" s="417">
        <f t="shared" si="19"/>
        <v>16</v>
      </c>
      <c r="Q92" s="418"/>
      <c r="R92" s="539"/>
      <c r="S92" s="540"/>
      <c r="T92" s="71"/>
      <c r="U92" s="100"/>
      <c r="V92" s="100"/>
      <c r="W92" s="100"/>
      <c r="X92" s="100"/>
      <c r="Y92" s="100"/>
      <c r="Z92" s="100"/>
      <c r="AA92" s="100"/>
      <c r="AB92" s="100"/>
      <c r="AC92" s="52"/>
      <c r="AD92" s="71"/>
    </row>
    <row r="93" spans="1:30" s="93" customFormat="1" ht="28.5" customHeight="1" thickBot="1">
      <c r="A93" s="108"/>
      <c r="B93" s="109" t="s">
        <v>164</v>
      </c>
      <c r="C93" s="108"/>
      <c r="D93" s="108"/>
      <c r="E93" s="108"/>
      <c r="F93" s="108"/>
      <c r="G93" s="108"/>
      <c r="H93" s="108"/>
      <c r="I93" s="108"/>
      <c r="J93" s="233"/>
      <c r="K93" s="233"/>
      <c r="L93" s="233"/>
      <c r="M93" s="233"/>
      <c r="N93" s="233"/>
      <c r="O93" s="233"/>
      <c r="P93" s="233"/>
      <c r="Q93" s="233"/>
      <c r="R93" s="108"/>
      <c r="S93" s="108"/>
      <c r="AD93" s="71">
        <f>U93*$U$8+V93*$V$8+W93*$W$8+X93*$X$8+Y93*$Y$8+Z93*$Z$8+AA93*$AA$8+AB93*$AB$8</f>
        <v>0</v>
      </c>
    </row>
    <row r="94" spans="1:30" s="93" customFormat="1" ht="18.75" customHeight="1">
      <c r="A94" s="155" t="s">
        <v>243</v>
      </c>
      <c r="B94" s="284" t="s">
        <v>231</v>
      </c>
      <c r="C94" s="319">
        <v>4</v>
      </c>
      <c r="D94" s="322">
        <f>C94*30</f>
        <v>120</v>
      </c>
      <c r="E94" s="174">
        <f aca="true" t="shared" si="20" ref="E94:E109">SUM(F94:H94)</f>
        <v>64</v>
      </c>
      <c r="F94" s="175">
        <v>16</v>
      </c>
      <c r="G94" s="175">
        <v>32</v>
      </c>
      <c r="H94" s="175">
        <v>16</v>
      </c>
      <c r="I94" s="176">
        <f aca="true" t="shared" si="21" ref="I94:I102">D94-E94</f>
        <v>56</v>
      </c>
      <c r="J94" s="477"/>
      <c r="K94" s="397"/>
      <c r="L94" s="397"/>
      <c r="M94" s="397"/>
      <c r="N94" s="397"/>
      <c r="O94" s="478">
        <v>4</v>
      </c>
      <c r="P94" s="397"/>
      <c r="Q94" s="273"/>
      <c r="R94" s="164" t="s">
        <v>114</v>
      </c>
      <c r="S94" s="290" t="s">
        <v>148</v>
      </c>
      <c r="T94" s="71" t="str">
        <f>IF(E94=AD94,0,"!!")</f>
        <v>!!</v>
      </c>
      <c r="U94" s="72"/>
      <c r="V94" s="72"/>
      <c r="W94" s="72"/>
      <c r="X94" s="72"/>
      <c r="Y94" s="72"/>
      <c r="Z94" s="72"/>
      <c r="AA94" s="72"/>
      <c r="AB94" s="72"/>
      <c r="AC94" s="52"/>
      <c r="AD94" s="71">
        <f>U94*$U$8+V94*$V$8+W94*$W$8+X94*$X$8+Y94*$Y$8+Z94*$Z$8+AA94*$AA$8+AB94*$AB$8</f>
        <v>0</v>
      </c>
    </row>
    <row r="95" spans="1:30" s="93" customFormat="1" ht="18.75" customHeight="1">
      <c r="A95" s="156" t="s">
        <v>244</v>
      </c>
      <c r="B95" s="285" t="s">
        <v>232</v>
      </c>
      <c r="C95" s="320">
        <v>5</v>
      </c>
      <c r="D95" s="323">
        <f>C95*30</f>
        <v>150</v>
      </c>
      <c r="E95" s="76">
        <f t="shared" si="20"/>
        <v>64</v>
      </c>
      <c r="F95" s="77">
        <v>16</v>
      </c>
      <c r="G95" s="77"/>
      <c r="H95" s="77">
        <v>48</v>
      </c>
      <c r="I95" s="177">
        <f t="shared" si="21"/>
        <v>86</v>
      </c>
      <c r="J95" s="479"/>
      <c r="K95" s="394"/>
      <c r="L95" s="394"/>
      <c r="M95" s="394">
        <v>5</v>
      </c>
      <c r="N95" s="394"/>
      <c r="O95" s="394"/>
      <c r="P95" s="394"/>
      <c r="Q95" s="274"/>
      <c r="R95" s="282" t="s">
        <v>98</v>
      </c>
      <c r="S95" s="291" t="s">
        <v>148</v>
      </c>
      <c r="T95" s="71"/>
      <c r="U95" s="72"/>
      <c r="V95" s="72"/>
      <c r="W95" s="72"/>
      <c r="X95" s="72"/>
      <c r="Y95" s="72"/>
      <c r="Z95" s="72"/>
      <c r="AA95" s="72"/>
      <c r="AB95" s="72"/>
      <c r="AC95" s="52"/>
      <c r="AD95" s="71"/>
    </row>
    <row r="96" spans="1:30" s="93" customFormat="1" ht="18.75" customHeight="1">
      <c r="A96" s="156" t="s">
        <v>245</v>
      </c>
      <c r="B96" s="285" t="s">
        <v>278</v>
      </c>
      <c r="C96" s="321">
        <v>4</v>
      </c>
      <c r="D96" s="323">
        <f>C96*30</f>
        <v>120</v>
      </c>
      <c r="E96" s="76">
        <f t="shared" si="20"/>
        <v>50</v>
      </c>
      <c r="F96" s="77">
        <v>20</v>
      </c>
      <c r="G96" s="77">
        <v>10</v>
      </c>
      <c r="H96" s="77">
        <v>20</v>
      </c>
      <c r="I96" s="177">
        <f t="shared" si="21"/>
        <v>70</v>
      </c>
      <c r="J96" s="479"/>
      <c r="K96" s="394"/>
      <c r="L96" s="394"/>
      <c r="M96" s="394" t="s">
        <v>97</v>
      </c>
      <c r="N96" s="394">
        <v>4</v>
      </c>
      <c r="O96" s="394"/>
      <c r="P96" s="394"/>
      <c r="Q96" s="274"/>
      <c r="R96" s="282" t="s">
        <v>98</v>
      </c>
      <c r="S96" s="291" t="s">
        <v>146</v>
      </c>
      <c r="T96" s="71"/>
      <c r="U96" s="72"/>
      <c r="V96" s="72"/>
      <c r="W96" s="72"/>
      <c r="X96" s="72"/>
      <c r="Y96" s="72"/>
      <c r="Z96" s="72"/>
      <c r="AA96" s="72"/>
      <c r="AB96" s="72"/>
      <c r="AC96" s="52"/>
      <c r="AD96" s="71"/>
    </row>
    <row r="97" spans="1:30" s="93" customFormat="1" ht="18.75" customHeight="1">
      <c r="A97" s="156" t="s">
        <v>246</v>
      </c>
      <c r="B97" s="482" t="s">
        <v>233</v>
      </c>
      <c r="C97" s="320">
        <v>4</v>
      </c>
      <c r="D97" s="323">
        <f>C97*30</f>
        <v>120</v>
      </c>
      <c r="E97" s="76">
        <f t="shared" si="20"/>
        <v>60</v>
      </c>
      <c r="F97" s="77">
        <v>30</v>
      </c>
      <c r="G97" s="77">
        <v>14</v>
      </c>
      <c r="H97" s="77">
        <v>16</v>
      </c>
      <c r="I97" s="177">
        <f t="shared" si="21"/>
        <v>60</v>
      </c>
      <c r="J97" s="479"/>
      <c r="K97" s="394"/>
      <c r="L97" s="394"/>
      <c r="M97" s="394"/>
      <c r="N97" s="394">
        <v>4</v>
      </c>
      <c r="O97" s="394"/>
      <c r="P97" s="394"/>
      <c r="Q97" s="274"/>
      <c r="R97" s="282" t="s">
        <v>114</v>
      </c>
      <c r="S97" s="291" t="s">
        <v>158</v>
      </c>
      <c r="T97" s="71"/>
      <c r="U97" s="72"/>
      <c r="V97" s="72"/>
      <c r="W97" s="72"/>
      <c r="X97" s="72"/>
      <c r="Y97" s="72"/>
      <c r="Z97" s="72"/>
      <c r="AA97" s="72"/>
      <c r="AB97" s="72"/>
      <c r="AC97" s="52"/>
      <c r="AD97" s="71"/>
    </row>
    <row r="98" spans="1:30" s="93" customFormat="1" ht="18.75" customHeight="1">
      <c r="A98" s="156" t="s">
        <v>247</v>
      </c>
      <c r="B98" s="285" t="s">
        <v>277</v>
      </c>
      <c r="C98" s="320">
        <v>4</v>
      </c>
      <c r="D98" s="323">
        <f>C98*30</f>
        <v>120</v>
      </c>
      <c r="E98" s="76">
        <f>SUM(F98:H98)</f>
        <v>60</v>
      </c>
      <c r="F98" s="77">
        <v>30</v>
      </c>
      <c r="G98" s="77"/>
      <c r="H98" s="77">
        <v>30</v>
      </c>
      <c r="I98" s="177">
        <f t="shared" si="21"/>
        <v>60</v>
      </c>
      <c r="J98" s="479"/>
      <c r="K98" s="394"/>
      <c r="L98" s="394"/>
      <c r="M98" s="394"/>
      <c r="N98" s="394">
        <v>4</v>
      </c>
      <c r="O98" s="394"/>
      <c r="P98" s="394"/>
      <c r="Q98" s="274"/>
      <c r="R98" s="282" t="s">
        <v>114</v>
      </c>
      <c r="S98" s="291" t="s">
        <v>146</v>
      </c>
      <c r="T98" s="71" t="str">
        <f>IF(E98=AD98,0,"!!")</f>
        <v>!!</v>
      </c>
      <c r="U98" s="72"/>
      <c r="V98" s="72"/>
      <c r="W98" s="72"/>
      <c r="X98" s="72"/>
      <c r="Y98" s="72"/>
      <c r="Z98" s="72"/>
      <c r="AA98" s="72"/>
      <c r="AB98" s="72"/>
      <c r="AC98" s="52"/>
      <c r="AD98" s="71">
        <f>U98*$U$8+V98*$V$8+W98*$W$8+X98*$X$8+Y98*$Y$8+Z98*$Z$8+AA98*$AA$8+AB98*$AB$8</f>
        <v>0</v>
      </c>
    </row>
    <row r="99" spans="1:30" s="93" customFormat="1" ht="18.75" customHeight="1">
      <c r="A99" s="156" t="s">
        <v>248</v>
      </c>
      <c r="B99" s="285" t="s">
        <v>258</v>
      </c>
      <c r="C99" s="320">
        <v>4</v>
      </c>
      <c r="D99" s="324">
        <f aca="true" t="shared" si="22" ref="D99:D105">C99*30</f>
        <v>120</v>
      </c>
      <c r="E99" s="76">
        <f t="shared" si="20"/>
        <v>60</v>
      </c>
      <c r="F99" s="180">
        <v>26</v>
      </c>
      <c r="G99" s="180">
        <v>34</v>
      </c>
      <c r="H99" s="180"/>
      <c r="I99" s="181">
        <f t="shared" si="21"/>
        <v>60</v>
      </c>
      <c r="J99" s="479"/>
      <c r="K99" s="394"/>
      <c r="L99" s="394"/>
      <c r="M99" s="394"/>
      <c r="N99" s="394"/>
      <c r="O99" s="394"/>
      <c r="P99" s="394">
        <v>4</v>
      </c>
      <c r="Q99" s="274"/>
      <c r="R99" s="283" t="s">
        <v>114</v>
      </c>
      <c r="S99" s="186" t="s">
        <v>146</v>
      </c>
      <c r="T99" s="71" t="str">
        <f>IF(E99=AD99,0,"!!")</f>
        <v>!!</v>
      </c>
      <c r="U99" s="72"/>
      <c r="V99" s="72"/>
      <c r="W99" s="72"/>
      <c r="X99" s="72"/>
      <c r="Y99" s="72"/>
      <c r="Z99" s="72"/>
      <c r="AA99" s="72"/>
      <c r="AB99" s="72"/>
      <c r="AC99" s="52"/>
      <c r="AD99" s="71">
        <f>U99*$U$8+V99*$V$8+W99*$W$8+X99*$X$8+Y99*$Y$8+Z99*$Z$8+AA99*$AA$8+AB99*$AB$8</f>
        <v>0</v>
      </c>
    </row>
    <row r="100" spans="1:30" s="93" customFormat="1" ht="18.75" customHeight="1">
      <c r="A100" s="156" t="s">
        <v>249</v>
      </c>
      <c r="B100" s="285" t="s">
        <v>269</v>
      </c>
      <c r="C100" s="320">
        <v>5</v>
      </c>
      <c r="D100" s="324">
        <f t="shared" si="22"/>
        <v>150</v>
      </c>
      <c r="E100" s="76">
        <f t="shared" si="20"/>
        <v>60</v>
      </c>
      <c r="F100" s="180">
        <v>16</v>
      </c>
      <c r="G100" s="180">
        <v>28</v>
      </c>
      <c r="H100" s="180">
        <v>16</v>
      </c>
      <c r="I100" s="181">
        <f t="shared" si="21"/>
        <v>90</v>
      </c>
      <c r="J100" s="480"/>
      <c r="K100" s="481"/>
      <c r="L100" s="481">
        <v>5</v>
      </c>
      <c r="M100" s="481"/>
      <c r="N100" s="481"/>
      <c r="O100" s="481"/>
      <c r="P100" s="481"/>
      <c r="Q100" s="289"/>
      <c r="R100" s="283" t="s">
        <v>98</v>
      </c>
      <c r="S100" s="186" t="s">
        <v>146</v>
      </c>
      <c r="T100" s="71"/>
      <c r="U100" s="72"/>
      <c r="V100" s="72"/>
      <c r="W100" s="72"/>
      <c r="X100" s="72"/>
      <c r="Y100" s="72"/>
      <c r="Z100" s="72"/>
      <c r="AA100" s="72"/>
      <c r="AB100" s="72"/>
      <c r="AC100" s="52"/>
      <c r="AD100" s="71"/>
    </row>
    <row r="101" spans="1:30" s="93" customFormat="1" ht="18.75" customHeight="1">
      <c r="A101" s="156" t="s">
        <v>250</v>
      </c>
      <c r="B101" s="285" t="s">
        <v>165</v>
      </c>
      <c r="C101" s="320">
        <v>4</v>
      </c>
      <c r="D101" s="324">
        <f t="shared" si="22"/>
        <v>120</v>
      </c>
      <c r="E101" s="76">
        <f t="shared" si="20"/>
        <v>60</v>
      </c>
      <c r="F101" s="180">
        <v>28</v>
      </c>
      <c r="G101" s="180">
        <v>16</v>
      </c>
      <c r="H101" s="180">
        <v>16</v>
      </c>
      <c r="I101" s="181">
        <f t="shared" si="21"/>
        <v>60</v>
      </c>
      <c r="J101" s="480"/>
      <c r="K101" s="481"/>
      <c r="L101" s="481"/>
      <c r="M101" s="481"/>
      <c r="N101" s="481"/>
      <c r="O101" s="481"/>
      <c r="P101" s="481">
        <v>4</v>
      </c>
      <c r="Q101" s="289"/>
      <c r="R101" s="283" t="s">
        <v>114</v>
      </c>
      <c r="S101" s="186" t="s">
        <v>146</v>
      </c>
      <c r="T101" s="71"/>
      <c r="U101" s="72"/>
      <c r="V101" s="72"/>
      <c r="W101" s="72"/>
      <c r="X101" s="72"/>
      <c r="Y101" s="72"/>
      <c r="Z101" s="72"/>
      <c r="AA101" s="72"/>
      <c r="AB101" s="72"/>
      <c r="AC101" s="52"/>
      <c r="AD101" s="71"/>
    </row>
    <row r="102" spans="1:30" s="93" customFormat="1" ht="18.75" customHeight="1">
      <c r="A102" s="156" t="s">
        <v>251</v>
      </c>
      <c r="B102" s="285" t="s">
        <v>166</v>
      </c>
      <c r="C102" s="320">
        <v>4</v>
      </c>
      <c r="D102" s="324">
        <f t="shared" si="22"/>
        <v>120</v>
      </c>
      <c r="E102" s="76">
        <f t="shared" si="20"/>
        <v>64</v>
      </c>
      <c r="F102" s="358">
        <v>32</v>
      </c>
      <c r="G102" s="358">
        <v>16</v>
      </c>
      <c r="H102" s="358">
        <v>16</v>
      </c>
      <c r="I102" s="181">
        <f t="shared" si="21"/>
        <v>56</v>
      </c>
      <c r="J102" s="288"/>
      <c r="K102" s="228"/>
      <c r="L102" s="228"/>
      <c r="M102" s="228"/>
      <c r="N102" s="228"/>
      <c r="O102" s="228">
        <v>4</v>
      </c>
      <c r="P102" s="228"/>
      <c r="Q102" s="289"/>
      <c r="R102" s="283" t="s">
        <v>114</v>
      </c>
      <c r="S102" s="186" t="s">
        <v>146</v>
      </c>
      <c r="T102" s="71"/>
      <c r="U102" s="72"/>
      <c r="V102" s="72"/>
      <c r="W102" s="72"/>
      <c r="X102" s="72"/>
      <c r="Y102" s="72"/>
      <c r="Z102" s="72"/>
      <c r="AA102" s="72"/>
      <c r="AB102" s="72"/>
      <c r="AC102" s="52"/>
      <c r="AD102" s="71"/>
    </row>
    <row r="103" spans="1:30" s="93" customFormat="1" ht="18.75" customHeight="1">
      <c r="A103" s="156" t="s">
        <v>252</v>
      </c>
      <c r="B103" s="285" t="s">
        <v>493</v>
      </c>
      <c r="C103" s="320">
        <v>1</v>
      </c>
      <c r="D103" s="324">
        <f t="shared" si="22"/>
        <v>30</v>
      </c>
      <c r="E103" s="76">
        <f t="shared" si="20"/>
        <v>0</v>
      </c>
      <c r="F103" s="180"/>
      <c r="G103" s="180"/>
      <c r="H103" s="180"/>
      <c r="I103" s="181">
        <v>30</v>
      </c>
      <c r="J103" s="288"/>
      <c r="K103" s="228"/>
      <c r="L103" s="228"/>
      <c r="M103" s="228"/>
      <c r="N103" s="228"/>
      <c r="O103" s="228">
        <v>1</v>
      </c>
      <c r="P103" s="228"/>
      <c r="Q103" s="289"/>
      <c r="R103" s="283" t="s">
        <v>156</v>
      </c>
      <c r="S103" s="186" t="s">
        <v>146</v>
      </c>
      <c r="T103" s="71"/>
      <c r="U103" s="72"/>
      <c r="V103" s="72"/>
      <c r="W103" s="72"/>
      <c r="X103" s="72"/>
      <c r="Y103" s="72"/>
      <c r="Z103" s="72"/>
      <c r="AA103" s="72"/>
      <c r="AB103" s="72"/>
      <c r="AC103" s="52"/>
      <c r="AD103" s="71"/>
    </row>
    <row r="104" spans="1:30" s="93" customFormat="1" ht="18.75" customHeight="1">
      <c r="A104" s="156" t="s">
        <v>253</v>
      </c>
      <c r="B104" s="285" t="s">
        <v>167</v>
      </c>
      <c r="C104" s="320">
        <v>4</v>
      </c>
      <c r="D104" s="324">
        <f t="shared" si="22"/>
        <v>120</v>
      </c>
      <c r="E104" s="76">
        <f t="shared" si="20"/>
        <v>60</v>
      </c>
      <c r="F104" s="180">
        <v>26</v>
      </c>
      <c r="G104" s="180">
        <v>16</v>
      </c>
      <c r="H104" s="180">
        <v>18</v>
      </c>
      <c r="I104" s="181">
        <v>30</v>
      </c>
      <c r="J104" s="288"/>
      <c r="K104" s="228"/>
      <c r="L104" s="228"/>
      <c r="M104" s="228"/>
      <c r="N104" s="228">
        <v>4</v>
      </c>
      <c r="O104" s="228"/>
      <c r="P104" s="228"/>
      <c r="Q104" s="289"/>
      <c r="R104" s="283" t="s">
        <v>114</v>
      </c>
      <c r="S104" s="186" t="s">
        <v>146</v>
      </c>
      <c r="T104" s="71"/>
      <c r="U104" s="72"/>
      <c r="V104" s="72"/>
      <c r="W104" s="72"/>
      <c r="X104" s="72"/>
      <c r="Y104" s="72"/>
      <c r="Z104" s="72"/>
      <c r="AA104" s="72"/>
      <c r="AB104" s="72"/>
      <c r="AC104" s="52"/>
      <c r="AD104" s="71"/>
    </row>
    <row r="105" spans="1:30" s="93" customFormat="1" ht="18.75" customHeight="1">
      <c r="A105" s="156" t="s">
        <v>254</v>
      </c>
      <c r="B105" s="285" t="s">
        <v>168</v>
      </c>
      <c r="C105" s="320">
        <v>4</v>
      </c>
      <c r="D105" s="324">
        <f t="shared" si="22"/>
        <v>120</v>
      </c>
      <c r="E105" s="76">
        <f t="shared" si="20"/>
        <v>60</v>
      </c>
      <c r="F105" s="180">
        <v>28</v>
      </c>
      <c r="G105" s="180">
        <v>16</v>
      </c>
      <c r="H105" s="180">
        <v>16</v>
      </c>
      <c r="I105" s="181">
        <v>30</v>
      </c>
      <c r="J105" s="288"/>
      <c r="K105" s="228"/>
      <c r="L105" s="228"/>
      <c r="M105" s="228"/>
      <c r="N105" s="228"/>
      <c r="O105" s="228"/>
      <c r="P105" s="228">
        <v>4</v>
      </c>
      <c r="Q105" s="289"/>
      <c r="R105" s="283" t="s">
        <v>114</v>
      </c>
      <c r="S105" s="280" t="s">
        <v>146</v>
      </c>
      <c r="T105" s="71"/>
      <c r="U105" s="72"/>
      <c r="V105" s="72"/>
      <c r="W105" s="72"/>
      <c r="X105" s="72"/>
      <c r="Y105" s="72"/>
      <c r="Z105" s="72"/>
      <c r="AA105" s="72"/>
      <c r="AB105" s="72"/>
      <c r="AC105" s="52"/>
      <c r="AD105" s="71">
        <f aca="true" t="shared" si="23" ref="AD105:AD121">U105*$U$8+V105*$V$8+W105*$W$8+X105*$X$8+Y105*$Y$8+Z105*$Z$8+AA105*$AA$8+AB105*$AB$8</f>
        <v>0</v>
      </c>
    </row>
    <row r="106" spans="1:30" s="93" customFormat="1" ht="18.75" customHeight="1">
      <c r="A106" s="156" t="s">
        <v>255</v>
      </c>
      <c r="B106" s="285" t="s">
        <v>169</v>
      </c>
      <c r="C106" s="320">
        <v>4</v>
      </c>
      <c r="D106" s="324">
        <f>C106*30</f>
        <v>120</v>
      </c>
      <c r="E106" s="76">
        <f t="shared" si="20"/>
        <v>60</v>
      </c>
      <c r="F106" s="180">
        <v>30</v>
      </c>
      <c r="G106" s="180"/>
      <c r="H106" s="180">
        <v>30</v>
      </c>
      <c r="I106" s="181">
        <v>30</v>
      </c>
      <c r="J106" s="248"/>
      <c r="K106" s="223"/>
      <c r="L106" s="223"/>
      <c r="M106" s="223"/>
      <c r="N106" s="223"/>
      <c r="O106" s="223">
        <v>4</v>
      </c>
      <c r="P106" s="223"/>
      <c r="Q106" s="265"/>
      <c r="R106" s="156" t="s">
        <v>114</v>
      </c>
      <c r="S106" s="186" t="s">
        <v>146</v>
      </c>
      <c r="T106" s="71"/>
      <c r="U106" s="72"/>
      <c r="V106" s="72"/>
      <c r="W106" s="72"/>
      <c r="X106" s="72"/>
      <c r="Y106" s="72"/>
      <c r="Z106" s="72"/>
      <c r="AA106" s="72"/>
      <c r="AB106" s="72"/>
      <c r="AC106" s="52"/>
      <c r="AD106" s="71"/>
    </row>
    <row r="107" spans="1:30" s="93" customFormat="1" ht="18.75" customHeight="1">
      <c r="A107" s="156" t="s">
        <v>256</v>
      </c>
      <c r="B107" s="286" t="s">
        <v>261</v>
      </c>
      <c r="C107" s="326">
        <v>4</v>
      </c>
      <c r="D107" s="325">
        <f>C107*30</f>
        <v>120</v>
      </c>
      <c r="E107" s="76">
        <f t="shared" si="20"/>
        <v>48</v>
      </c>
      <c r="F107" s="180">
        <v>16</v>
      </c>
      <c r="G107" s="180">
        <v>16</v>
      </c>
      <c r="H107" s="180">
        <v>16</v>
      </c>
      <c r="I107" s="181">
        <v>30</v>
      </c>
      <c r="J107" s="248"/>
      <c r="K107" s="223"/>
      <c r="L107" s="223"/>
      <c r="M107" s="223"/>
      <c r="N107" s="223"/>
      <c r="O107" s="228">
        <v>4</v>
      </c>
      <c r="P107" s="223"/>
      <c r="Q107" s="265"/>
      <c r="R107" s="156" t="s">
        <v>98</v>
      </c>
      <c r="S107" s="186" t="s">
        <v>146</v>
      </c>
      <c r="T107" s="71"/>
      <c r="U107" s="72"/>
      <c r="V107" s="72"/>
      <c r="W107" s="72"/>
      <c r="X107" s="72"/>
      <c r="Y107" s="72"/>
      <c r="Z107" s="72"/>
      <c r="AA107" s="72"/>
      <c r="AB107" s="72"/>
      <c r="AC107" s="52"/>
      <c r="AD107" s="71"/>
    </row>
    <row r="108" spans="1:30" s="93" customFormat="1" ht="18.75" customHeight="1">
      <c r="A108" s="167" t="s">
        <v>257</v>
      </c>
      <c r="B108" s="286" t="s">
        <v>262</v>
      </c>
      <c r="C108" s="326">
        <v>4</v>
      </c>
      <c r="D108" s="324">
        <f>C108*30</f>
        <v>120</v>
      </c>
      <c r="E108" s="76">
        <f t="shared" si="20"/>
        <v>60</v>
      </c>
      <c r="F108" s="180">
        <v>16</v>
      </c>
      <c r="G108" s="180">
        <v>28</v>
      </c>
      <c r="H108" s="180">
        <v>16</v>
      </c>
      <c r="I108" s="181">
        <v>30</v>
      </c>
      <c r="J108" s="248"/>
      <c r="K108" s="223"/>
      <c r="L108" s="223"/>
      <c r="M108" s="223"/>
      <c r="N108" s="223">
        <v>4</v>
      </c>
      <c r="O108" s="228"/>
      <c r="P108" s="223"/>
      <c r="Q108" s="265"/>
      <c r="R108" s="156" t="s">
        <v>114</v>
      </c>
      <c r="S108" s="186" t="s">
        <v>146</v>
      </c>
      <c r="T108" s="71"/>
      <c r="U108" s="72"/>
      <c r="V108" s="72"/>
      <c r="W108" s="72"/>
      <c r="X108" s="72"/>
      <c r="Y108" s="72"/>
      <c r="Z108" s="72"/>
      <c r="AA108" s="72"/>
      <c r="AB108" s="72"/>
      <c r="AC108" s="52"/>
      <c r="AD108" s="71"/>
    </row>
    <row r="109" spans="1:30" s="93" customFormat="1" ht="18.75" customHeight="1" thickBot="1">
      <c r="A109" s="157" t="s">
        <v>263</v>
      </c>
      <c r="B109" s="287" t="s">
        <v>241</v>
      </c>
      <c r="C109" s="326">
        <v>4</v>
      </c>
      <c r="D109" s="325">
        <f>C109*30</f>
        <v>120</v>
      </c>
      <c r="E109" s="115">
        <f t="shared" si="20"/>
        <v>44</v>
      </c>
      <c r="F109" s="278"/>
      <c r="G109" s="278"/>
      <c r="H109" s="278">
        <v>44</v>
      </c>
      <c r="I109" s="279">
        <v>30</v>
      </c>
      <c r="J109" s="335"/>
      <c r="K109" s="336"/>
      <c r="L109" s="336"/>
      <c r="M109" s="336"/>
      <c r="N109" s="336"/>
      <c r="O109" s="336"/>
      <c r="P109" s="349">
        <v>4</v>
      </c>
      <c r="Q109" s="337"/>
      <c r="R109" s="157" t="s">
        <v>114</v>
      </c>
      <c r="S109" s="187" t="s">
        <v>266</v>
      </c>
      <c r="T109" s="71" t="str">
        <f>IF(E109=AD109,0,"!!")</f>
        <v>!!</v>
      </c>
      <c r="U109" s="72"/>
      <c r="V109" s="72"/>
      <c r="W109" s="72"/>
      <c r="X109" s="72"/>
      <c r="Y109" s="72"/>
      <c r="Z109" s="72"/>
      <c r="AA109" s="72"/>
      <c r="AB109" s="72"/>
      <c r="AC109" s="52"/>
      <c r="AD109" s="71">
        <f t="shared" si="23"/>
        <v>0</v>
      </c>
    </row>
    <row r="110" spans="1:30" ht="19.5" customHeight="1" thickBot="1">
      <c r="A110" s="544" t="s">
        <v>242</v>
      </c>
      <c r="B110" s="545"/>
      <c r="C110" s="338">
        <f aca="true" t="shared" si="24" ref="C110:Q110">SUM(C94:C109)</f>
        <v>63</v>
      </c>
      <c r="D110" s="339">
        <f t="shared" si="24"/>
        <v>1890</v>
      </c>
      <c r="E110" s="339">
        <f t="shared" si="24"/>
        <v>874</v>
      </c>
      <c r="F110" s="339">
        <f t="shared" si="24"/>
        <v>330</v>
      </c>
      <c r="G110" s="339">
        <f t="shared" si="24"/>
        <v>226</v>
      </c>
      <c r="H110" s="339">
        <f t="shared" si="24"/>
        <v>318</v>
      </c>
      <c r="I110" s="443">
        <f t="shared" si="24"/>
        <v>808</v>
      </c>
      <c r="J110" s="414">
        <f t="shared" si="24"/>
        <v>0</v>
      </c>
      <c r="K110" s="232">
        <f t="shared" si="24"/>
        <v>0</v>
      </c>
      <c r="L110" s="232">
        <f t="shared" si="24"/>
        <v>5</v>
      </c>
      <c r="M110" s="348">
        <f t="shared" si="24"/>
        <v>5</v>
      </c>
      <c r="N110" s="232">
        <f t="shared" si="24"/>
        <v>20</v>
      </c>
      <c r="O110" s="348">
        <f>SUM(O94:O109)</f>
        <v>17</v>
      </c>
      <c r="P110" s="348">
        <f t="shared" si="24"/>
        <v>16</v>
      </c>
      <c r="Q110" s="272">
        <f t="shared" si="24"/>
        <v>0</v>
      </c>
      <c r="R110" s="91"/>
      <c r="S110" s="91"/>
      <c r="U110" s="93"/>
      <c r="W110" s="93"/>
      <c r="X110" s="93"/>
      <c r="Y110" s="93"/>
      <c r="Z110" s="93"/>
      <c r="AA110" s="93"/>
      <c r="AB110" s="93"/>
      <c r="AD110" s="71">
        <f t="shared" si="23"/>
        <v>0</v>
      </c>
    </row>
    <row r="111" spans="1:30" s="7" customFormat="1" ht="19.5" customHeight="1" thickBot="1">
      <c r="A111" s="117"/>
      <c r="B111" s="117"/>
      <c r="C111" s="118"/>
      <c r="D111" s="118"/>
      <c r="E111" s="118"/>
      <c r="F111" s="118"/>
      <c r="G111" s="118"/>
      <c r="H111" s="118"/>
      <c r="I111" s="118"/>
      <c r="J111" s="235"/>
      <c r="K111" s="235"/>
      <c r="L111" s="235"/>
      <c r="M111" s="235"/>
      <c r="N111" s="235"/>
      <c r="O111" s="235"/>
      <c r="P111" s="235"/>
      <c r="Q111" s="235"/>
      <c r="U111" s="58"/>
      <c r="V111" s="52"/>
      <c r="W111" s="58"/>
      <c r="X111" s="58"/>
      <c r="Y111" s="58"/>
      <c r="Z111" s="58"/>
      <c r="AA111" s="58"/>
      <c r="AB111" s="58"/>
      <c r="AD111" s="71">
        <f t="shared" si="23"/>
        <v>0</v>
      </c>
    </row>
    <row r="112" spans="1:30" s="2" customFormat="1" ht="19.5" customHeight="1" thickBot="1">
      <c r="A112" s="542" t="s">
        <v>170</v>
      </c>
      <c r="B112" s="542"/>
      <c r="C112" s="340">
        <f aca="true" t="shared" si="25" ref="C112:Q112">C74+C56+C47</f>
        <v>164</v>
      </c>
      <c r="D112" s="341">
        <f t="shared" si="25"/>
        <v>4920</v>
      </c>
      <c r="E112" s="341">
        <f t="shared" si="25"/>
        <v>2210</v>
      </c>
      <c r="F112" s="341">
        <f t="shared" si="25"/>
        <v>860</v>
      </c>
      <c r="G112" s="341">
        <f t="shared" si="25"/>
        <v>522</v>
      </c>
      <c r="H112" s="341">
        <f t="shared" si="25"/>
        <v>828</v>
      </c>
      <c r="I112" s="341">
        <f t="shared" si="25"/>
        <v>2710</v>
      </c>
      <c r="J112" s="342">
        <f t="shared" si="25"/>
        <v>15</v>
      </c>
      <c r="K112" s="342">
        <f t="shared" si="25"/>
        <v>18</v>
      </c>
      <c r="L112" s="342">
        <f t="shared" si="25"/>
        <v>29</v>
      </c>
      <c r="M112" s="342">
        <f t="shared" si="25"/>
        <v>25</v>
      </c>
      <c r="N112" s="342">
        <f t="shared" si="25"/>
        <v>30</v>
      </c>
      <c r="O112" s="342">
        <f t="shared" si="25"/>
        <v>27</v>
      </c>
      <c r="P112" s="342">
        <f t="shared" si="25"/>
        <v>20</v>
      </c>
      <c r="Q112" s="342">
        <f t="shared" si="25"/>
        <v>0</v>
      </c>
      <c r="T112" s="52"/>
      <c r="U112" s="93"/>
      <c r="V112" s="52"/>
      <c r="W112" s="93"/>
      <c r="X112" s="93"/>
      <c r="Y112" s="93"/>
      <c r="Z112" s="93"/>
      <c r="AA112" s="93"/>
      <c r="AB112" s="93"/>
      <c r="AD112" s="71">
        <f t="shared" si="23"/>
        <v>0</v>
      </c>
    </row>
    <row r="113" spans="1:30" s="58" customFormat="1" ht="31.5" customHeight="1" thickBot="1">
      <c r="A113" s="543" t="s">
        <v>171</v>
      </c>
      <c r="B113" s="543"/>
      <c r="C113" s="543"/>
      <c r="D113" s="543"/>
      <c r="E113" s="543"/>
      <c r="F113" s="543"/>
      <c r="G113" s="543"/>
      <c r="H113" s="543"/>
      <c r="I113" s="543"/>
      <c r="J113" s="543"/>
      <c r="K113" s="543"/>
      <c r="L113" s="543"/>
      <c r="M113" s="543"/>
      <c r="N113" s="543"/>
      <c r="O113" s="543"/>
      <c r="P113" s="543"/>
      <c r="Q113" s="543"/>
      <c r="R113" s="543"/>
      <c r="S113" s="543"/>
      <c r="V113" s="52"/>
      <c r="AD113" s="71">
        <f t="shared" si="23"/>
        <v>0</v>
      </c>
    </row>
    <row r="114" spans="1:30" ht="18.75" customHeight="1">
      <c r="A114" s="63" t="s">
        <v>172</v>
      </c>
      <c r="B114" s="122" t="s">
        <v>173</v>
      </c>
      <c r="C114" s="64">
        <v>1</v>
      </c>
      <c r="D114" s="65">
        <f aca="true" t="shared" si="26" ref="D114:D121">C114*30</f>
        <v>30</v>
      </c>
      <c r="E114" s="66">
        <f aca="true" t="shared" si="27" ref="E114:E121">SUM(F114:H114)</f>
        <v>24</v>
      </c>
      <c r="F114" s="67">
        <v>12</v>
      </c>
      <c r="G114" s="67">
        <v>4</v>
      </c>
      <c r="H114" s="67">
        <v>8</v>
      </c>
      <c r="I114" s="68">
        <f aca="true" t="shared" si="28" ref="I114:I121">D114-E114</f>
        <v>6</v>
      </c>
      <c r="J114" s="244">
        <v>1</v>
      </c>
      <c r="K114" s="219"/>
      <c r="L114" s="219"/>
      <c r="M114" s="219"/>
      <c r="N114" s="219"/>
      <c r="O114" s="219"/>
      <c r="P114" s="219"/>
      <c r="Q114" s="260"/>
      <c r="R114" s="110" t="s">
        <v>114</v>
      </c>
      <c r="S114" s="345" t="s">
        <v>268</v>
      </c>
      <c r="T114" s="71" t="str">
        <f aca="true" t="shared" si="29" ref="T114:T121">IF(E114=AD114,0,"!!")</f>
        <v>!!</v>
      </c>
      <c r="U114" s="72"/>
      <c r="V114" s="72"/>
      <c r="W114" s="72"/>
      <c r="X114" s="72"/>
      <c r="Y114" s="72"/>
      <c r="Z114" s="72"/>
      <c r="AA114" s="72"/>
      <c r="AB114" s="72"/>
      <c r="AD114" s="71">
        <f t="shared" si="23"/>
        <v>0</v>
      </c>
    </row>
    <row r="115" spans="1:30" ht="18.75" customHeight="1">
      <c r="A115" s="73" t="s">
        <v>174</v>
      </c>
      <c r="B115" s="123" t="s">
        <v>175</v>
      </c>
      <c r="C115" s="74">
        <v>1</v>
      </c>
      <c r="D115" s="75">
        <f t="shared" si="26"/>
        <v>30</v>
      </c>
      <c r="E115" s="76">
        <f t="shared" si="27"/>
        <v>6</v>
      </c>
      <c r="F115" s="77">
        <v>2</v>
      </c>
      <c r="G115" s="77"/>
      <c r="H115" s="77">
        <v>4</v>
      </c>
      <c r="I115" s="78">
        <f t="shared" si="28"/>
        <v>24</v>
      </c>
      <c r="J115" s="208"/>
      <c r="K115" s="209"/>
      <c r="L115" s="209">
        <v>1</v>
      </c>
      <c r="M115" s="209"/>
      <c r="N115" s="209"/>
      <c r="O115" s="209"/>
      <c r="P115" s="209"/>
      <c r="Q115" s="261"/>
      <c r="R115" s="111" t="s">
        <v>176</v>
      </c>
      <c r="S115" s="346" t="s">
        <v>270</v>
      </c>
      <c r="T115" s="71" t="str">
        <f t="shared" si="29"/>
        <v>!!</v>
      </c>
      <c r="U115" s="72"/>
      <c r="V115" s="72"/>
      <c r="W115" s="72"/>
      <c r="X115" s="72"/>
      <c r="Y115" s="72"/>
      <c r="Z115" s="72"/>
      <c r="AA115" s="72"/>
      <c r="AB115" s="72"/>
      <c r="AD115" s="71">
        <f t="shared" si="23"/>
        <v>0</v>
      </c>
    </row>
    <row r="116" spans="1:30" ht="18.75" customHeight="1">
      <c r="A116" s="73" t="s">
        <v>177</v>
      </c>
      <c r="B116" s="123" t="s">
        <v>178</v>
      </c>
      <c r="C116" s="74">
        <v>2</v>
      </c>
      <c r="D116" s="75">
        <f t="shared" si="26"/>
        <v>60</v>
      </c>
      <c r="E116" s="76">
        <f t="shared" si="27"/>
        <v>30</v>
      </c>
      <c r="F116" s="77">
        <v>10</v>
      </c>
      <c r="G116" s="77"/>
      <c r="H116" s="77">
        <v>20</v>
      </c>
      <c r="I116" s="78">
        <f t="shared" si="28"/>
        <v>30</v>
      </c>
      <c r="J116" s="208"/>
      <c r="K116" s="209">
        <v>2</v>
      </c>
      <c r="L116" s="209"/>
      <c r="M116" s="209"/>
      <c r="N116" s="209"/>
      <c r="O116" s="209"/>
      <c r="P116" s="209"/>
      <c r="Q116" s="261"/>
      <c r="R116" s="111" t="s">
        <v>114</v>
      </c>
      <c r="S116" s="137" t="s">
        <v>179</v>
      </c>
      <c r="T116" s="71" t="str">
        <f t="shared" si="29"/>
        <v>!!</v>
      </c>
      <c r="U116" s="72"/>
      <c r="V116" s="72"/>
      <c r="W116" s="72"/>
      <c r="X116" s="72"/>
      <c r="Y116" s="72"/>
      <c r="Z116" s="72"/>
      <c r="AA116" s="72"/>
      <c r="AB116" s="72"/>
      <c r="AD116" s="71">
        <f t="shared" si="23"/>
        <v>0</v>
      </c>
    </row>
    <row r="117" spans="1:30" ht="18.75" customHeight="1">
      <c r="A117" s="73" t="s">
        <v>180</v>
      </c>
      <c r="B117" s="123" t="s">
        <v>181</v>
      </c>
      <c r="C117" s="74">
        <v>2</v>
      </c>
      <c r="D117" s="75">
        <f t="shared" si="26"/>
        <v>60</v>
      </c>
      <c r="E117" s="76">
        <f t="shared" si="27"/>
        <v>30</v>
      </c>
      <c r="F117" s="77">
        <v>10</v>
      </c>
      <c r="G117" s="77"/>
      <c r="H117" s="77">
        <v>20</v>
      </c>
      <c r="I117" s="78">
        <f t="shared" si="28"/>
        <v>30</v>
      </c>
      <c r="J117" s="208"/>
      <c r="K117" s="209"/>
      <c r="L117" s="209"/>
      <c r="M117" s="209"/>
      <c r="N117" s="209"/>
      <c r="O117" s="209"/>
      <c r="P117" s="209"/>
      <c r="Q117" s="261">
        <v>2</v>
      </c>
      <c r="R117" s="111" t="s">
        <v>114</v>
      </c>
      <c r="S117" s="137" t="s">
        <v>179</v>
      </c>
      <c r="T117" s="71" t="str">
        <f t="shared" si="29"/>
        <v>!!</v>
      </c>
      <c r="U117" s="72"/>
      <c r="V117" s="72"/>
      <c r="W117" s="72"/>
      <c r="X117" s="72"/>
      <c r="Y117" s="72"/>
      <c r="Z117" s="72"/>
      <c r="AA117" s="72"/>
      <c r="AB117" s="72"/>
      <c r="AD117" s="71">
        <f t="shared" si="23"/>
        <v>0</v>
      </c>
    </row>
    <row r="118" spans="1:30" ht="18.75" customHeight="1">
      <c r="A118" s="73" t="s">
        <v>182</v>
      </c>
      <c r="B118" s="123" t="s">
        <v>183</v>
      </c>
      <c r="C118" s="74">
        <v>3</v>
      </c>
      <c r="D118" s="75">
        <f t="shared" si="26"/>
        <v>90</v>
      </c>
      <c r="E118" s="76">
        <f t="shared" si="27"/>
        <v>0</v>
      </c>
      <c r="F118" s="77"/>
      <c r="G118" s="77"/>
      <c r="H118" s="77"/>
      <c r="I118" s="78">
        <f t="shared" si="28"/>
        <v>90</v>
      </c>
      <c r="J118" s="208"/>
      <c r="K118" s="209"/>
      <c r="L118" s="209"/>
      <c r="M118" s="209"/>
      <c r="N118" s="209"/>
      <c r="O118" s="209">
        <v>3</v>
      </c>
      <c r="P118" s="209"/>
      <c r="Q118" s="261"/>
      <c r="R118" s="111" t="s">
        <v>176</v>
      </c>
      <c r="S118" s="346" t="s">
        <v>270</v>
      </c>
      <c r="T118" s="71">
        <f t="shared" si="29"/>
        <v>0</v>
      </c>
      <c r="U118" s="72"/>
      <c r="V118" s="72"/>
      <c r="W118" s="72"/>
      <c r="X118" s="72"/>
      <c r="Y118" s="72"/>
      <c r="Z118" s="72"/>
      <c r="AA118" s="72"/>
      <c r="AB118" s="72"/>
      <c r="AD118" s="71">
        <f t="shared" si="23"/>
        <v>0</v>
      </c>
    </row>
    <row r="119" spans="1:30" ht="18.75" customHeight="1">
      <c r="A119" s="73" t="s">
        <v>184</v>
      </c>
      <c r="B119" s="123" t="s">
        <v>185</v>
      </c>
      <c r="C119" s="74">
        <v>2</v>
      </c>
      <c r="D119" s="75">
        <f t="shared" si="26"/>
        <v>60</v>
      </c>
      <c r="E119" s="76">
        <f t="shared" si="27"/>
        <v>30</v>
      </c>
      <c r="F119" s="77">
        <v>2</v>
      </c>
      <c r="G119" s="77">
        <v>22</v>
      </c>
      <c r="H119" s="77">
        <v>6</v>
      </c>
      <c r="I119" s="78">
        <f t="shared" si="28"/>
        <v>30</v>
      </c>
      <c r="J119" s="208"/>
      <c r="K119" s="209"/>
      <c r="L119" s="209"/>
      <c r="M119" s="209"/>
      <c r="N119" s="209"/>
      <c r="O119" s="209"/>
      <c r="P119" s="209"/>
      <c r="Q119" s="261">
        <v>2</v>
      </c>
      <c r="R119" s="111" t="s">
        <v>176</v>
      </c>
      <c r="S119" s="346" t="s">
        <v>270</v>
      </c>
      <c r="T119" s="71" t="str">
        <f t="shared" si="29"/>
        <v>!!</v>
      </c>
      <c r="U119" s="72"/>
      <c r="V119" s="72"/>
      <c r="W119" s="72"/>
      <c r="X119" s="72"/>
      <c r="Y119" s="72"/>
      <c r="Z119" s="72"/>
      <c r="AA119" s="72"/>
      <c r="AB119" s="72"/>
      <c r="AD119" s="71">
        <f t="shared" si="23"/>
        <v>0</v>
      </c>
    </row>
    <row r="120" spans="1:30" ht="18.75" customHeight="1">
      <c r="A120" s="73" t="s">
        <v>186</v>
      </c>
      <c r="B120" s="124" t="s">
        <v>187</v>
      </c>
      <c r="C120" s="74">
        <v>3</v>
      </c>
      <c r="D120" s="75">
        <f t="shared" si="26"/>
        <v>90</v>
      </c>
      <c r="E120" s="76">
        <f t="shared" si="27"/>
        <v>44</v>
      </c>
      <c r="F120" s="77">
        <v>2</v>
      </c>
      <c r="G120" s="77">
        <v>32</v>
      </c>
      <c r="H120" s="77">
        <v>10</v>
      </c>
      <c r="I120" s="78">
        <f t="shared" si="28"/>
        <v>46</v>
      </c>
      <c r="J120" s="208"/>
      <c r="K120" s="209"/>
      <c r="L120" s="209"/>
      <c r="M120" s="209"/>
      <c r="N120" s="209"/>
      <c r="O120" s="209"/>
      <c r="P120" s="209"/>
      <c r="Q120" s="261">
        <v>3</v>
      </c>
      <c r="R120" s="125" t="s">
        <v>188</v>
      </c>
      <c r="S120" s="346" t="s">
        <v>270</v>
      </c>
      <c r="T120" s="71" t="str">
        <f t="shared" si="29"/>
        <v>!!</v>
      </c>
      <c r="U120" s="72"/>
      <c r="V120" s="72"/>
      <c r="W120" s="72"/>
      <c r="X120" s="72"/>
      <c r="Y120" s="72"/>
      <c r="Z120" s="72"/>
      <c r="AA120" s="72"/>
      <c r="AB120" s="72"/>
      <c r="AD120" s="71">
        <f t="shared" si="23"/>
        <v>0</v>
      </c>
    </row>
    <row r="121" spans="1:30" ht="18.75" customHeight="1">
      <c r="A121" s="73" t="s">
        <v>189</v>
      </c>
      <c r="B121" s="126" t="s">
        <v>190</v>
      </c>
      <c r="C121" s="82">
        <v>9</v>
      </c>
      <c r="D121" s="83">
        <f t="shared" si="26"/>
        <v>270</v>
      </c>
      <c r="E121" s="84">
        <f t="shared" si="27"/>
        <v>0</v>
      </c>
      <c r="F121" s="85"/>
      <c r="G121" s="85"/>
      <c r="H121" s="85"/>
      <c r="I121" s="86">
        <f t="shared" si="28"/>
        <v>270</v>
      </c>
      <c r="J121" s="245"/>
      <c r="K121" s="220"/>
      <c r="L121" s="220"/>
      <c r="M121" s="220"/>
      <c r="N121" s="220"/>
      <c r="O121" s="220"/>
      <c r="P121" s="220"/>
      <c r="Q121" s="262">
        <v>9</v>
      </c>
      <c r="R121" s="114" t="s">
        <v>176</v>
      </c>
      <c r="S121" s="347" t="s">
        <v>270</v>
      </c>
      <c r="T121" s="71">
        <f t="shared" si="29"/>
        <v>0</v>
      </c>
      <c r="U121" s="72"/>
      <c r="V121" s="72"/>
      <c r="W121" s="72"/>
      <c r="X121" s="72"/>
      <c r="Y121" s="72"/>
      <c r="Z121" s="72"/>
      <c r="AA121" s="72"/>
      <c r="AB121" s="72"/>
      <c r="AD121" s="71">
        <f t="shared" si="23"/>
        <v>0</v>
      </c>
    </row>
    <row r="122" spans="1:28" s="2" customFormat="1" ht="18.75" customHeight="1">
      <c r="A122" s="542" t="s">
        <v>191</v>
      </c>
      <c r="B122" s="542"/>
      <c r="C122" s="119">
        <f>SUM(C114:C121)</f>
        <v>23</v>
      </c>
      <c r="D122" s="120">
        <f aca="true" t="shared" si="30" ref="D122:Q122">SUM(D114:D121)</f>
        <v>690</v>
      </c>
      <c r="E122" s="120">
        <f t="shared" si="30"/>
        <v>164</v>
      </c>
      <c r="F122" s="120">
        <f t="shared" si="30"/>
        <v>38</v>
      </c>
      <c r="G122" s="120">
        <f t="shared" si="30"/>
        <v>58</v>
      </c>
      <c r="H122" s="120">
        <f t="shared" si="30"/>
        <v>68</v>
      </c>
      <c r="I122" s="121">
        <f t="shared" si="30"/>
        <v>526</v>
      </c>
      <c r="J122" s="257">
        <f t="shared" si="30"/>
        <v>1</v>
      </c>
      <c r="K122" s="236">
        <f t="shared" si="30"/>
        <v>2</v>
      </c>
      <c r="L122" s="236">
        <f t="shared" si="30"/>
        <v>1</v>
      </c>
      <c r="M122" s="236">
        <f t="shared" si="30"/>
        <v>0</v>
      </c>
      <c r="N122" s="236">
        <f t="shared" si="30"/>
        <v>0</v>
      </c>
      <c r="O122" s="236">
        <f t="shared" si="30"/>
        <v>3</v>
      </c>
      <c r="P122" s="236">
        <f t="shared" si="30"/>
        <v>0</v>
      </c>
      <c r="Q122" s="276">
        <f t="shared" si="30"/>
        <v>16</v>
      </c>
      <c r="T122" s="52"/>
      <c r="U122" s="93"/>
      <c r="V122" s="52"/>
      <c r="W122" s="93"/>
      <c r="X122" s="93"/>
      <c r="Y122" s="93"/>
      <c r="Z122" s="93"/>
      <c r="AA122" s="93"/>
      <c r="AB122" s="93"/>
    </row>
    <row r="123" spans="1:22" s="58" customFormat="1" ht="36" customHeight="1">
      <c r="A123" s="543" t="s">
        <v>192</v>
      </c>
      <c r="B123" s="543"/>
      <c r="C123" s="543"/>
      <c r="D123" s="543"/>
      <c r="E123" s="543"/>
      <c r="F123" s="543"/>
      <c r="G123" s="543"/>
      <c r="H123" s="543"/>
      <c r="I123" s="543"/>
      <c r="J123" s="543"/>
      <c r="K123" s="543"/>
      <c r="L123" s="543"/>
      <c r="M123" s="543"/>
      <c r="N123" s="543"/>
      <c r="O123" s="543"/>
      <c r="P123" s="543"/>
      <c r="Q123" s="543"/>
      <c r="R123" s="543"/>
      <c r="S123" s="543"/>
      <c r="V123" s="52"/>
    </row>
    <row r="124" spans="1:28" ht="18" customHeight="1">
      <c r="A124" s="64" t="s">
        <v>193</v>
      </c>
      <c r="B124" s="488" t="s">
        <v>194</v>
      </c>
      <c r="C124" s="64">
        <v>2</v>
      </c>
      <c r="D124" s="65">
        <f>C124*30</f>
        <v>60</v>
      </c>
      <c r="E124" s="66">
        <f>SUM(F124:H124)</f>
        <v>0</v>
      </c>
      <c r="F124" s="127"/>
      <c r="G124" s="127"/>
      <c r="H124" s="127"/>
      <c r="I124" s="68">
        <f>D124-E124</f>
        <v>60</v>
      </c>
      <c r="J124" s="255"/>
      <c r="K124" s="219"/>
      <c r="L124" s="219"/>
      <c r="M124" s="219"/>
      <c r="N124" s="219"/>
      <c r="O124" s="219"/>
      <c r="P124" s="219"/>
      <c r="Q124" s="260">
        <v>2</v>
      </c>
      <c r="R124" s="94" t="s">
        <v>98</v>
      </c>
      <c r="S124" s="70" t="s">
        <v>267</v>
      </c>
      <c r="U124" s="93"/>
      <c r="W124" s="93"/>
      <c r="X124" s="93"/>
      <c r="Y124" s="93"/>
      <c r="Z124" s="93"/>
      <c r="AA124" s="93"/>
      <c r="AB124" s="93"/>
    </row>
    <row r="125" spans="1:28" ht="18" customHeight="1">
      <c r="A125" s="95" t="s">
        <v>195</v>
      </c>
      <c r="B125" s="489" t="s">
        <v>196</v>
      </c>
      <c r="C125" s="82">
        <v>12</v>
      </c>
      <c r="D125" s="83">
        <f>C125*30</f>
        <v>360</v>
      </c>
      <c r="E125" s="84">
        <f>SUM(F125:H125)</f>
        <v>0</v>
      </c>
      <c r="F125" s="128"/>
      <c r="G125" s="128"/>
      <c r="H125" s="128"/>
      <c r="I125" s="86">
        <f>D125-E125</f>
        <v>360</v>
      </c>
      <c r="J125" s="256"/>
      <c r="K125" s="234"/>
      <c r="L125" s="234"/>
      <c r="M125" s="234"/>
      <c r="N125" s="234"/>
      <c r="O125" s="234"/>
      <c r="P125" s="234"/>
      <c r="Q125" s="275">
        <v>12</v>
      </c>
      <c r="R125" s="107" t="s">
        <v>197</v>
      </c>
      <c r="S125" s="344" t="s">
        <v>270</v>
      </c>
      <c r="U125" s="58"/>
      <c r="W125" s="58"/>
      <c r="X125" s="58"/>
      <c r="Y125" s="58"/>
      <c r="Z125" s="58"/>
      <c r="AA125" s="58"/>
      <c r="AB125" s="58"/>
    </row>
    <row r="126" spans="1:28" s="2" customFormat="1" ht="21.75" customHeight="1">
      <c r="A126" s="552" t="s">
        <v>198</v>
      </c>
      <c r="B126" s="552"/>
      <c r="C126" s="89">
        <f>SUM(C124:C125)</f>
        <v>14</v>
      </c>
      <c r="D126" s="90">
        <f aca="true" t="shared" si="31" ref="D126:Q126">SUM(D124:D125)</f>
        <v>420</v>
      </c>
      <c r="E126" s="90">
        <f t="shared" si="31"/>
        <v>0</v>
      </c>
      <c r="F126" s="90">
        <f t="shared" si="31"/>
        <v>0</v>
      </c>
      <c r="G126" s="90">
        <f t="shared" si="31"/>
        <v>0</v>
      </c>
      <c r="H126" s="90">
        <f t="shared" si="31"/>
        <v>0</v>
      </c>
      <c r="I126" s="105">
        <f t="shared" si="31"/>
        <v>420</v>
      </c>
      <c r="J126" s="258">
        <f t="shared" si="31"/>
        <v>0</v>
      </c>
      <c r="K126" s="221">
        <f t="shared" si="31"/>
        <v>0</v>
      </c>
      <c r="L126" s="221">
        <f t="shared" si="31"/>
        <v>0</v>
      </c>
      <c r="M126" s="221">
        <f t="shared" si="31"/>
        <v>0</v>
      </c>
      <c r="N126" s="221">
        <f t="shared" si="31"/>
        <v>0</v>
      </c>
      <c r="O126" s="221">
        <f t="shared" si="31"/>
        <v>0</v>
      </c>
      <c r="P126" s="221">
        <f t="shared" si="31"/>
        <v>0</v>
      </c>
      <c r="Q126" s="263">
        <f t="shared" si="31"/>
        <v>14</v>
      </c>
      <c r="R126" s="104"/>
      <c r="S126" s="91"/>
      <c r="T126" s="52"/>
      <c r="U126" s="93"/>
      <c r="V126" s="52"/>
      <c r="W126" s="93"/>
      <c r="X126" s="93"/>
      <c r="Y126" s="93"/>
      <c r="Z126" s="93"/>
      <c r="AA126" s="93"/>
      <c r="AB126" s="93"/>
    </row>
    <row r="127" spans="2:28" s="129" customFormat="1" ht="21.75" customHeight="1" thickBot="1">
      <c r="B127" s="130"/>
      <c r="J127" s="237"/>
      <c r="K127" s="237"/>
      <c r="L127" s="237"/>
      <c r="M127" s="237"/>
      <c r="N127" s="237"/>
      <c r="O127" s="237"/>
      <c r="P127" s="237"/>
      <c r="Q127" s="237"/>
      <c r="R127" s="51"/>
      <c r="S127" s="52"/>
      <c r="U127" s="58"/>
      <c r="V127" s="52"/>
      <c r="W127" s="58"/>
      <c r="X127" s="58"/>
      <c r="Y127" s="58"/>
      <c r="Z127" s="58"/>
      <c r="AA127" s="58"/>
      <c r="AB127" s="58"/>
    </row>
    <row r="128" spans="1:28" s="134" customFormat="1" ht="21.75" customHeight="1" thickBot="1">
      <c r="A128" s="541" t="s">
        <v>199</v>
      </c>
      <c r="B128" s="541"/>
      <c r="C128" s="131">
        <f aca="true" t="shared" si="32" ref="C128:Q128">C25+C112+C122+C126</f>
        <v>240</v>
      </c>
      <c r="D128" s="132">
        <f t="shared" si="32"/>
        <v>7200</v>
      </c>
      <c r="E128" s="132">
        <f t="shared" si="32"/>
        <v>2886</v>
      </c>
      <c r="F128" s="132">
        <f t="shared" si="32"/>
        <v>1060</v>
      </c>
      <c r="G128" s="132">
        <f t="shared" si="32"/>
        <v>580</v>
      </c>
      <c r="H128" s="132">
        <f t="shared" si="32"/>
        <v>1246</v>
      </c>
      <c r="I128" s="133">
        <f t="shared" si="32"/>
        <v>4314</v>
      </c>
      <c r="J128" s="293">
        <f t="shared" si="32"/>
        <v>30</v>
      </c>
      <c r="K128" s="294">
        <f t="shared" si="32"/>
        <v>30</v>
      </c>
      <c r="L128" s="294">
        <f t="shared" si="32"/>
        <v>30</v>
      </c>
      <c r="M128" s="294">
        <f t="shared" si="32"/>
        <v>30</v>
      </c>
      <c r="N128" s="294">
        <f t="shared" si="32"/>
        <v>30</v>
      </c>
      <c r="O128" s="294">
        <f t="shared" si="32"/>
        <v>30</v>
      </c>
      <c r="P128" s="294">
        <f t="shared" si="32"/>
        <v>30</v>
      </c>
      <c r="Q128" s="295">
        <f t="shared" si="32"/>
        <v>30</v>
      </c>
      <c r="R128" s="51"/>
      <c r="S128" s="52"/>
      <c r="U128" s="453">
        <f aca="true" t="shared" si="33" ref="U128:AB128">SUM(U12:U126)</f>
        <v>24</v>
      </c>
      <c r="V128" s="454">
        <f t="shared" si="33"/>
        <v>24</v>
      </c>
      <c r="W128" s="455">
        <f t="shared" si="33"/>
        <v>12</v>
      </c>
      <c r="X128" s="455">
        <f t="shared" si="33"/>
        <v>9</v>
      </c>
      <c r="Y128" s="455">
        <f t="shared" si="33"/>
        <v>24</v>
      </c>
      <c r="Z128" s="455">
        <f t="shared" si="33"/>
        <v>21</v>
      </c>
      <c r="AA128" s="455">
        <f t="shared" si="33"/>
        <v>16</v>
      </c>
      <c r="AB128" s="456">
        <f t="shared" si="33"/>
        <v>0</v>
      </c>
    </row>
    <row r="129" spans="1:28" s="129" customFormat="1" ht="18" customHeight="1">
      <c r="A129" s="550" t="s">
        <v>200</v>
      </c>
      <c r="B129" s="550"/>
      <c r="C129" s="550"/>
      <c r="D129" s="550"/>
      <c r="E129" s="550"/>
      <c r="F129" s="550"/>
      <c r="G129" s="550"/>
      <c r="H129" s="550"/>
      <c r="I129" s="550"/>
      <c r="J129" s="296">
        <f aca="true" t="shared" si="34" ref="J129:Q129">U128</f>
        <v>24</v>
      </c>
      <c r="K129" s="297">
        <f t="shared" si="34"/>
        <v>24</v>
      </c>
      <c r="L129" s="297">
        <f t="shared" si="34"/>
        <v>12</v>
      </c>
      <c r="M129" s="297">
        <f t="shared" si="34"/>
        <v>9</v>
      </c>
      <c r="N129" s="297">
        <f t="shared" si="34"/>
        <v>24</v>
      </c>
      <c r="O129" s="297">
        <f t="shared" si="34"/>
        <v>21</v>
      </c>
      <c r="P129" s="297">
        <f t="shared" si="34"/>
        <v>16</v>
      </c>
      <c r="Q129" s="298">
        <f t="shared" si="34"/>
        <v>0</v>
      </c>
      <c r="R129" s="51"/>
      <c r="S129" s="52"/>
      <c r="U129" s="58"/>
      <c r="V129" s="52"/>
      <c r="W129" s="58"/>
      <c r="X129" s="58"/>
      <c r="Y129" s="58"/>
      <c r="Z129" s="58"/>
      <c r="AA129" s="58"/>
      <c r="AB129" s="58"/>
    </row>
    <row r="130" spans="1:28" s="51" customFormat="1" ht="18" customHeight="1">
      <c r="A130" s="551" t="s">
        <v>201</v>
      </c>
      <c r="B130" s="551"/>
      <c r="C130" s="551"/>
      <c r="D130" s="551"/>
      <c r="E130" s="551"/>
      <c r="F130" s="551"/>
      <c r="G130" s="551"/>
      <c r="H130" s="551"/>
      <c r="I130" s="551"/>
      <c r="J130" s="299">
        <v>3</v>
      </c>
      <c r="K130" s="238">
        <v>3</v>
      </c>
      <c r="L130" s="238">
        <v>3</v>
      </c>
      <c r="M130" s="238">
        <v>4</v>
      </c>
      <c r="N130" s="238">
        <v>2</v>
      </c>
      <c r="O130" s="238">
        <v>2</v>
      </c>
      <c r="P130" s="238">
        <v>2</v>
      </c>
      <c r="Q130" s="300">
        <v>1</v>
      </c>
      <c r="S130" s="52"/>
      <c r="U130" s="93"/>
      <c r="V130" s="52"/>
      <c r="W130" s="93"/>
      <c r="X130" s="93"/>
      <c r="Y130" s="93"/>
      <c r="Z130" s="93"/>
      <c r="AA130" s="93"/>
      <c r="AB130" s="93"/>
    </row>
    <row r="131" spans="1:28" ht="18" customHeight="1">
      <c r="A131" s="551" t="s">
        <v>202</v>
      </c>
      <c r="B131" s="551"/>
      <c r="C131" s="551"/>
      <c r="D131" s="551"/>
      <c r="E131" s="551"/>
      <c r="F131" s="551"/>
      <c r="G131" s="551"/>
      <c r="H131" s="551"/>
      <c r="I131" s="551"/>
      <c r="J131" s="299">
        <v>2</v>
      </c>
      <c r="K131" s="238">
        <v>4</v>
      </c>
      <c r="L131" s="238">
        <v>2</v>
      </c>
      <c r="M131" s="238">
        <v>2</v>
      </c>
      <c r="N131" s="238">
        <v>3</v>
      </c>
      <c r="O131" s="238">
        <v>4</v>
      </c>
      <c r="P131" s="238">
        <v>3</v>
      </c>
      <c r="Q131" s="300">
        <v>1</v>
      </c>
      <c r="R131" s="51"/>
      <c r="U131" s="58"/>
      <c r="W131" s="58"/>
      <c r="X131" s="58"/>
      <c r="Y131" s="58"/>
      <c r="Z131" s="58"/>
      <c r="AA131" s="58"/>
      <c r="AB131" s="58"/>
    </row>
    <row r="132" spans="1:28" ht="18" customHeight="1">
      <c r="A132" s="551" t="s">
        <v>203</v>
      </c>
      <c r="B132" s="551"/>
      <c r="C132" s="551"/>
      <c r="D132" s="551"/>
      <c r="E132" s="551"/>
      <c r="F132" s="551"/>
      <c r="G132" s="551"/>
      <c r="H132" s="551"/>
      <c r="I132" s="551"/>
      <c r="J132" s="299"/>
      <c r="K132" s="238"/>
      <c r="L132" s="238"/>
      <c r="M132" s="238">
        <v>1</v>
      </c>
      <c r="N132" s="238">
        <v>1</v>
      </c>
      <c r="O132" s="238"/>
      <c r="P132" s="238">
        <v>1</v>
      </c>
      <c r="Q132" s="300"/>
      <c r="R132" s="51"/>
      <c r="U132" s="93"/>
      <c r="W132" s="93"/>
      <c r="X132" s="93"/>
      <c r="Y132" s="93"/>
      <c r="Z132" s="93"/>
      <c r="AA132" s="93"/>
      <c r="AB132" s="93"/>
    </row>
    <row r="133" spans="1:28" ht="18" customHeight="1">
      <c r="A133" s="549" t="s">
        <v>204</v>
      </c>
      <c r="B133" s="549"/>
      <c r="C133" s="549"/>
      <c r="D133" s="549"/>
      <c r="E133" s="549"/>
      <c r="F133" s="549"/>
      <c r="G133" s="549"/>
      <c r="H133" s="549"/>
      <c r="I133" s="549"/>
      <c r="J133" s="301"/>
      <c r="K133" s="302"/>
      <c r="L133" s="302">
        <v>1</v>
      </c>
      <c r="M133" s="302"/>
      <c r="N133" s="302"/>
      <c r="O133" s="302">
        <v>1</v>
      </c>
      <c r="P133" s="302"/>
      <c r="Q133" s="303">
        <v>3</v>
      </c>
      <c r="R133" s="51"/>
      <c r="U133" s="58"/>
      <c r="W133" s="58"/>
      <c r="X133" s="58"/>
      <c r="Y133" s="58"/>
      <c r="Z133" s="58"/>
      <c r="AA133" s="58"/>
      <c r="AB133" s="58"/>
    </row>
    <row r="134" spans="1:28" s="36" customFormat="1" ht="12.75" customHeight="1">
      <c r="A134" s="350"/>
      <c r="B134" s="350"/>
      <c r="C134" s="350"/>
      <c r="D134" s="350"/>
      <c r="E134" s="350"/>
      <c r="F134" s="350"/>
      <c r="G134" s="350"/>
      <c r="H134" s="350"/>
      <c r="I134" s="350"/>
      <c r="J134" s="239"/>
      <c r="K134" s="239"/>
      <c r="L134" s="239"/>
      <c r="M134" s="239"/>
      <c r="N134" s="239"/>
      <c r="O134" s="239"/>
      <c r="P134" s="239"/>
      <c r="Q134" s="239"/>
      <c r="U134" s="351"/>
      <c r="V134" s="214"/>
      <c r="W134" s="351"/>
      <c r="X134" s="351"/>
      <c r="Y134" s="351"/>
      <c r="Z134" s="351"/>
      <c r="AA134" s="351"/>
      <c r="AB134" s="351"/>
    </row>
    <row r="135" spans="1:28" s="277" customFormat="1" ht="20.25" customHeight="1">
      <c r="A135" s="352" t="s">
        <v>494</v>
      </c>
      <c r="B135" s="353"/>
      <c r="C135" s="353"/>
      <c r="D135" s="353"/>
      <c r="E135" s="353"/>
      <c r="G135" s="354"/>
      <c r="H135" s="353"/>
      <c r="I135" s="353"/>
      <c r="J135" s="240"/>
      <c r="K135" s="240"/>
      <c r="L135" s="240"/>
      <c r="M135" s="240"/>
      <c r="N135" s="240"/>
      <c r="O135" s="240"/>
      <c r="P135" s="240"/>
      <c r="Q135" s="240"/>
      <c r="U135" s="355"/>
      <c r="V135" s="214"/>
      <c r="W135" s="355"/>
      <c r="X135" s="355"/>
      <c r="Y135" s="355"/>
      <c r="Z135" s="355"/>
      <c r="AA135" s="355"/>
      <c r="AB135" s="355"/>
    </row>
    <row r="136" spans="1:28" s="277" customFormat="1" ht="8.25" customHeight="1">
      <c r="A136" s="353"/>
      <c r="B136" s="353"/>
      <c r="C136" s="353"/>
      <c r="D136" s="353"/>
      <c r="E136" s="353"/>
      <c r="F136" s="356"/>
      <c r="G136" s="353"/>
      <c r="H136" s="353"/>
      <c r="I136" s="353"/>
      <c r="J136" s="240"/>
      <c r="K136" s="240"/>
      <c r="L136" s="240"/>
      <c r="M136" s="240"/>
      <c r="N136" s="240"/>
      <c r="O136" s="240"/>
      <c r="P136" s="240"/>
      <c r="Q136" s="240"/>
      <c r="U136" s="351"/>
      <c r="V136" s="214"/>
      <c r="W136" s="351"/>
      <c r="X136" s="351"/>
      <c r="Y136" s="351"/>
      <c r="Z136" s="351"/>
      <c r="AA136" s="351"/>
      <c r="AB136" s="351"/>
    </row>
    <row r="137" spans="1:28" s="277" customFormat="1" ht="8.25" customHeight="1">
      <c r="A137" s="352"/>
      <c r="B137" s="353"/>
      <c r="C137" s="353"/>
      <c r="D137" s="353"/>
      <c r="E137" s="353"/>
      <c r="F137" s="354">
        <v>0</v>
      </c>
      <c r="G137" s="353"/>
      <c r="H137" s="353"/>
      <c r="I137" s="353"/>
      <c r="J137" s="240"/>
      <c r="K137" s="240"/>
      <c r="L137" s="240"/>
      <c r="M137" s="240"/>
      <c r="N137" s="240"/>
      <c r="O137" s="240"/>
      <c r="P137" s="240"/>
      <c r="Q137" s="240"/>
      <c r="U137" s="351"/>
      <c r="V137" s="214"/>
      <c r="W137" s="351"/>
      <c r="X137" s="351"/>
      <c r="Y137" s="351"/>
      <c r="Z137" s="351"/>
      <c r="AA137" s="351"/>
      <c r="AB137" s="351"/>
    </row>
    <row r="138" spans="1:28" s="277" customFormat="1" ht="20.25" customHeight="1">
      <c r="A138" s="352" t="s">
        <v>205</v>
      </c>
      <c r="B138" s="353"/>
      <c r="C138" s="353"/>
      <c r="D138" s="353"/>
      <c r="E138" s="353"/>
      <c r="F138" s="354"/>
      <c r="G138" s="353"/>
      <c r="H138" s="353"/>
      <c r="I138" s="353"/>
      <c r="J138" s="240"/>
      <c r="K138" s="240"/>
      <c r="L138" s="240"/>
      <c r="M138" s="240"/>
      <c r="N138" s="240"/>
      <c r="O138" s="240"/>
      <c r="P138" s="240"/>
      <c r="Q138" s="240"/>
      <c r="U138" s="355"/>
      <c r="V138" s="214"/>
      <c r="W138" s="355"/>
      <c r="X138" s="355"/>
      <c r="Y138" s="355"/>
      <c r="Z138" s="355"/>
      <c r="AA138" s="355"/>
      <c r="AB138" s="355"/>
    </row>
    <row r="139" spans="1:28" s="277" customFormat="1" ht="20.25" customHeight="1">
      <c r="A139" s="357" t="s">
        <v>272</v>
      </c>
      <c r="B139" s="353"/>
      <c r="C139" s="353"/>
      <c r="D139" s="353"/>
      <c r="E139" s="353"/>
      <c r="G139" s="354"/>
      <c r="H139" s="353"/>
      <c r="I139" s="353"/>
      <c r="J139" s="240"/>
      <c r="K139" s="240"/>
      <c r="L139" s="240"/>
      <c r="M139" s="240"/>
      <c r="N139" s="240"/>
      <c r="O139" s="240"/>
      <c r="P139" s="240"/>
      <c r="Q139" s="240"/>
      <c r="U139" s="351"/>
      <c r="V139" s="214"/>
      <c r="W139" s="351"/>
      <c r="X139" s="351"/>
      <c r="Y139" s="351"/>
      <c r="Z139" s="351"/>
      <c r="AA139" s="351"/>
      <c r="AB139" s="351"/>
    </row>
    <row r="140" spans="1:28" s="277" customFormat="1" ht="11.25" customHeight="1">
      <c r="A140" s="352"/>
      <c r="B140" s="353"/>
      <c r="C140" s="353"/>
      <c r="D140" s="353"/>
      <c r="E140" s="353"/>
      <c r="F140" s="354">
        <v>0</v>
      </c>
      <c r="G140" s="353"/>
      <c r="H140" s="353"/>
      <c r="I140" s="353"/>
      <c r="J140" s="240"/>
      <c r="K140" s="240"/>
      <c r="L140" s="240"/>
      <c r="M140" s="240"/>
      <c r="N140" s="240"/>
      <c r="O140" s="240"/>
      <c r="P140" s="240"/>
      <c r="Q140" s="240"/>
      <c r="U140" s="355"/>
      <c r="V140" s="214"/>
      <c r="W140" s="355"/>
      <c r="X140" s="355"/>
      <c r="Y140" s="355"/>
      <c r="Z140" s="355"/>
      <c r="AA140" s="355"/>
      <c r="AB140" s="355"/>
    </row>
    <row r="141" spans="1:28" s="277" customFormat="1" ht="27.75" customHeight="1">
      <c r="A141" s="352" t="s">
        <v>271</v>
      </c>
      <c r="B141" s="353"/>
      <c r="C141" s="353"/>
      <c r="D141" s="353"/>
      <c r="E141" s="353"/>
      <c r="G141" s="354"/>
      <c r="H141" s="353"/>
      <c r="I141" s="353"/>
      <c r="J141" s="240"/>
      <c r="K141" s="240"/>
      <c r="L141" s="240"/>
      <c r="M141" s="240"/>
      <c r="N141" s="240"/>
      <c r="O141" s="240"/>
      <c r="P141" s="240"/>
      <c r="Q141" s="240"/>
      <c r="U141" s="351"/>
      <c r="V141" s="214"/>
      <c r="W141" s="351"/>
      <c r="X141" s="351"/>
      <c r="Y141" s="351"/>
      <c r="Z141" s="351"/>
      <c r="AA141" s="351"/>
      <c r="AB141" s="351"/>
    </row>
    <row r="142" spans="1:28" s="2" customFormat="1" ht="18" customHeight="1">
      <c r="A142" s="136"/>
      <c r="D142" s="3"/>
      <c r="J142" s="241"/>
      <c r="K142" s="241"/>
      <c r="L142" s="241"/>
      <c r="M142" s="241"/>
      <c r="N142" s="241"/>
      <c r="O142" s="241"/>
      <c r="P142" s="241"/>
      <c r="Q142" s="277"/>
      <c r="R142" s="135"/>
      <c r="S142" s="135"/>
      <c r="U142" s="58"/>
      <c r="V142" s="52"/>
      <c r="W142" s="58"/>
      <c r="X142" s="58"/>
      <c r="Y142" s="58"/>
      <c r="Z142" s="58"/>
      <c r="AA142" s="58"/>
      <c r="AB142" s="58"/>
    </row>
    <row r="143" spans="1:28" ht="11.25" customHeight="1">
      <c r="A143" s="52"/>
      <c r="F143" s="52">
        <v>0</v>
      </c>
      <c r="Q143" s="36"/>
      <c r="R143" s="51"/>
      <c r="S143" s="51"/>
      <c r="U143" s="93"/>
      <c r="W143" s="93"/>
      <c r="X143" s="93"/>
      <c r="Y143" s="93"/>
      <c r="Z143" s="93"/>
      <c r="AA143" s="93"/>
      <c r="AB143" s="93"/>
    </row>
    <row r="144" spans="21:28" ht="22.5">
      <c r="U144" s="58"/>
      <c r="W144" s="58"/>
      <c r="X144" s="58"/>
      <c r="Y144" s="58"/>
      <c r="Z144" s="58"/>
      <c r="AA144" s="58"/>
      <c r="AB144" s="58"/>
    </row>
  </sheetData>
  <sheetProtection selectLockedCells="1" selectUnlockedCells="1"/>
  <mergeCells count="48">
    <mergeCell ref="A133:I133"/>
    <mergeCell ref="A129:I129"/>
    <mergeCell ref="A130:I130"/>
    <mergeCell ref="A131:I131"/>
    <mergeCell ref="A132:I132"/>
    <mergeCell ref="A112:B112"/>
    <mergeCell ref="A113:S113"/>
    <mergeCell ref="A122:B122"/>
    <mergeCell ref="A123:S123"/>
    <mergeCell ref="A126:B126"/>
    <mergeCell ref="A128:B128"/>
    <mergeCell ref="A25:B25"/>
    <mergeCell ref="A26:S26"/>
    <mergeCell ref="A51:S51"/>
    <mergeCell ref="A57:S57"/>
    <mergeCell ref="A110:B110"/>
    <mergeCell ref="A47:B47"/>
    <mergeCell ref="A56:B56"/>
    <mergeCell ref="H6:H8"/>
    <mergeCell ref="J7:Q7"/>
    <mergeCell ref="A74:B74"/>
    <mergeCell ref="A92:B92"/>
    <mergeCell ref="A9:S9"/>
    <mergeCell ref="A16:B16"/>
    <mergeCell ref="A19:S19"/>
    <mergeCell ref="A23:B23"/>
    <mergeCell ref="B75:S75"/>
    <mergeCell ref="R92:S92"/>
    <mergeCell ref="L4:M4"/>
    <mergeCell ref="N4:O4"/>
    <mergeCell ref="R3:R8"/>
    <mergeCell ref="S3:S8"/>
    <mergeCell ref="P4:Q4"/>
    <mergeCell ref="E5:E8"/>
    <mergeCell ref="F5:H5"/>
    <mergeCell ref="J5:Q5"/>
    <mergeCell ref="F6:F8"/>
    <mergeCell ref="G6:G8"/>
    <mergeCell ref="A1:S1"/>
    <mergeCell ref="A3:A8"/>
    <mergeCell ref="B3:B8"/>
    <mergeCell ref="C3:C8"/>
    <mergeCell ref="D3:I3"/>
    <mergeCell ref="J3:Q3"/>
    <mergeCell ref="I4:I8"/>
    <mergeCell ref="J4:K4"/>
    <mergeCell ref="D4:D8"/>
    <mergeCell ref="E4:H4"/>
  </mergeCells>
  <printOptions/>
  <pageMargins left="0.2361111111111111" right="0.2361111111111111" top="0.5701388888888889" bottom="0.2701388888888889" header="0.5118055555555555" footer="0.5118055555555555"/>
  <pageSetup fitToHeight="0" fitToWidth="1" horizontalDpi="300" verticalDpi="300" orientation="landscape" paperSize="9" scale="47" r:id="rId3"/>
  <rowBreaks count="4" manualBreakCount="4">
    <brk id="25" max="18" man="1"/>
    <brk id="56" max="18" man="1"/>
    <brk id="92" max="18" man="1"/>
    <brk id="112" max="18" man="1"/>
  </rowBreaks>
  <ignoredErrors>
    <ignoredError sqref="E103:E109" formulaRange="1"/>
  </ignoredErrors>
  <legacyDrawing r:id="rId2"/>
</worksheet>
</file>

<file path=xl/worksheets/sheet3.xml><?xml version="1.0" encoding="utf-8"?>
<worksheet xmlns="http://schemas.openxmlformats.org/spreadsheetml/2006/main" xmlns:r="http://schemas.openxmlformats.org/officeDocument/2006/relationships">
  <dimension ref="A1:C144"/>
  <sheetViews>
    <sheetView zoomScale="80" zoomScaleNormal="80" zoomScalePageLayoutView="0" workbookViewId="0" topLeftCell="A160">
      <selection activeCell="B180" sqref="B180"/>
    </sheetView>
  </sheetViews>
  <sheetFormatPr defaultColWidth="9.140625" defaultRowHeight="12.75"/>
  <cols>
    <col min="1" max="1" width="18.28125" style="378" customWidth="1"/>
    <col min="2" max="2" width="92.7109375" style="378" customWidth="1"/>
    <col min="3" max="3" width="33.28125" style="378" customWidth="1"/>
  </cols>
  <sheetData>
    <row r="1" spans="1:3" ht="20.25">
      <c r="A1" s="558" t="s">
        <v>280</v>
      </c>
      <c r="B1" s="558"/>
      <c r="C1" s="558"/>
    </row>
    <row r="2" spans="1:3" ht="37.5">
      <c r="A2" s="360" t="s">
        <v>281</v>
      </c>
      <c r="B2" s="361" t="s">
        <v>282</v>
      </c>
      <c r="C2" s="362" t="s">
        <v>283</v>
      </c>
    </row>
    <row r="3" spans="1:3" ht="125.25" customHeight="1" thickBot="1">
      <c r="A3" s="363" t="s">
        <v>285</v>
      </c>
      <c r="B3" s="369" t="s">
        <v>286</v>
      </c>
      <c r="C3" s="368" t="s">
        <v>287</v>
      </c>
    </row>
    <row r="4" spans="1:3" ht="185.25" customHeight="1" thickBot="1">
      <c r="A4" s="363" t="s">
        <v>288</v>
      </c>
      <c r="B4" s="369" t="s">
        <v>289</v>
      </c>
      <c r="C4" s="368" t="s">
        <v>290</v>
      </c>
    </row>
    <row r="5" spans="1:3" ht="65.25" customHeight="1" thickBot="1">
      <c r="A5" s="363" t="s">
        <v>291</v>
      </c>
      <c r="B5" s="369" t="s">
        <v>292</v>
      </c>
      <c r="C5" s="368" t="s">
        <v>293</v>
      </c>
    </row>
    <row r="6" spans="1:3" ht="31.5">
      <c r="A6" s="364" t="s">
        <v>321</v>
      </c>
      <c r="B6" s="370" t="s">
        <v>323</v>
      </c>
      <c r="C6" s="555" t="s">
        <v>325</v>
      </c>
    </row>
    <row r="7" spans="1:3" ht="32.25" thickBot="1">
      <c r="A7" s="363" t="s">
        <v>322</v>
      </c>
      <c r="B7" s="369" t="s">
        <v>324</v>
      </c>
      <c r="C7" s="554"/>
    </row>
    <row r="8" spans="1:3" ht="31.5">
      <c r="A8" s="365" t="s">
        <v>326</v>
      </c>
      <c r="B8" s="370" t="s">
        <v>323</v>
      </c>
      <c r="C8" s="553" t="s">
        <v>327</v>
      </c>
    </row>
    <row r="9" spans="1:3" ht="32.25" thickBot="1">
      <c r="A9" s="363" t="s">
        <v>322</v>
      </c>
      <c r="B9" s="369" t="s">
        <v>324</v>
      </c>
      <c r="C9" s="554"/>
    </row>
    <row r="10" spans="1:3" ht="32.25" thickBot="1">
      <c r="A10" s="363" t="s">
        <v>328</v>
      </c>
      <c r="B10" s="369" t="s">
        <v>329</v>
      </c>
      <c r="C10" s="368" t="s">
        <v>330</v>
      </c>
    </row>
    <row r="11" spans="1:3" ht="31.5">
      <c r="A11" s="364" t="s">
        <v>331</v>
      </c>
      <c r="B11" s="371" t="s">
        <v>335</v>
      </c>
      <c r="C11" s="553" t="s">
        <v>340</v>
      </c>
    </row>
    <row r="12" spans="1:3" ht="31.5">
      <c r="A12" s="364" t="s">
        <v>332</v>
      </c>
      <c r="B12" s="371" t="s">
        <v>336</v>
      </c>
      <c r="C12" s="555"/>
    </row>
    <row r="13" spans="1:3" ht="15.75">
      <c r="A13" s="364" t="s">
        <v>328</v>
      </c>
      <c r="B13" s="371" t="s">
        <v>337</v>
      </c>
      <c r="C13" s="555"/>
    </row>
    <row r="14" spans="1:3" ht="15.75">
      <c r="A14" s="364" t="s">
        <v>333</v>
      </c>
      <c r="B14" s="371" t="s">
        <v>338</v>
      </c>
      <c r="C14" s="555"/>
    </row>
    <row r="15" spans="1:3" ht="16.5" thickBot="1">
      <c r="A15" s="363" t="s">
        <v>334</v>
      </c>
      <c r="B15" s="369" t="s">
        <v>339</v>
      </c>
      <c r="C15" s="554"/>
    </row>
    <row r="16" spans="1:3" ht="31.5">
      <c r="A16" s="364" t="s">
        <v>331</v>
      </c>
      <c r="B16" s="371" t="s">
        <v>342</v>
      </c>
      <c r="C16" s="553" t="s">
        <v>344</v>
      </c>
    </row>
    <row r="17" spans="1:3" ht="32.25" thickBot="1">
      <c r="A17" s="363" t="s">
        <v>341</v>
      </c>
      <c r="B17" s="369" t="s">
        <v>343</v>
      </c>
      <c r="C17" s="554"/>
    </row>
    <row r="18" spans="1:3" ht="15.75">
      <c r="A18" s="364" t="s">
        <v>345</v>
      </c>
      <c r="B18" s="371" t="s">
        <v>347</v>
      </c>
      <c r="C18" s="553" t="s">
        <v>349</v>
      </c>
    </row>
    <row r="19" spans="1:3" ht="32.25" thickBot="1">
      <c r="A19" s="363" t="s">
        <v>346</v>
      </c>
      <c r="B19" s="369" t="s">
        <v>348</v>
      </c>
      <c r="C19" s="554"/>
    </row>
    <row r="20" spans="1:3" ht="31.5">
      <c r="A20" s="364" t="s">
        <v>331</v>
      </c>
      <c r="B20" s="371" t="s">
        <v>342</v>
      </c>
      <c r="C20" s="553" t="s">
        <v>350</v>
      </c>
    </row>
    <row r="21" spans="1:3" ht="32.25" thickBot="1">
      <c r="A21" s="363" t="s">
        <v>341</v>
      </c>
      <c r="B21" s="369" t="s">
        <v>343</v>
      </c>
      <c r="C21" s="554"/>
    </row>
    <row r="22" spans="1:3" ht="16.5" thickBot="1">
      <c r="A22" s="363" t="s">
        <v>351</v>
      </c>
      <c r="B22" s="369" t="s">
        <v>337</v>
      </c>
      <c r="C22" s="368" t="s">
        <v>352</v>
      </c>
    </row>
    <row r="23" spans="1:3" ht="31.5">
      <c r="A23" s="364" t="s">
        <v>331</v>
      </c>
      <c r="B23" s="371" t="s">
        <v>342</v>
      </c>
      <c r="C23" s="553" t="s">
        <v>355</v>
      </c>
    </row>
    <row r="24" spans="1:3" ht="31.5">
      <c r="A24" s="364" t="s">
        <v>341</v>
      </c>
      <c r="B24" s="371" t="s">
        <v>343</v>
      </c>
      <c r="C24" s="555"/>
    </row>
    <row r="25" spans="1:3" ht="48" thickBot="1">
      <c r="A25" s="363" t="s">
        <v>353</v>
      </c>
      <c r="B25" s="369" t="s">
        <v>354</v>
      </c>
      <c r="C25" s="554"/>
    </row>
    <row r="26" spans="1:3" ht="31.5">
      <c r="A26" s="364" t="s">
        <v>356</v>
      </c>
      <c r="B26" s="371" t="s">
        <v>358</v>
      </c>
      <c r="C26" s="553" t="s">
        <v>360</v>
      </c>
    </row>
    <row r="27" spans="1:3" ht="32.25" thickBot="1">
      <c r="A27" s="363" t="s">
        <v>357</v>
      </c>
      <c r="B27" s="369" t="s">
        <v>359</v>
      </c>
      <c r="C27" s="554"/>
    </row>
    <row r="28" spans="1:3" ht="31.5">
      <c r="A28" s="364" t="s">
        <v>361</v>
      </c>
      <c r="B28" s="371" t="s">
        <v>358</v>
      </c>
      <c r="C28" s="553" t="s">
        <v>365</v>
      </c>
    </row>
    <row r="29" spans="1:3" ht="31.5">
      <c r="A29" s="364" t="s">
        <v>362</v>
      </c>
      <c r="B29" s="371" t="s">
        <v>359</v>
      </c>
      <c r="C29" s="555"/>
    </row>
    <row r="30" spans="1:3" ht="32.25" thickBot="1">
      <c r="A30" s="363" t="s">
        <v>363</v>
      </c>
      <c r="B30" s="369" t="s">
        <v>364</v>
      </c>
      <c r="C30" s="554"/>
    </row>
    <row r="31" spans="1:3" ht="31.5">
      <c r="A31" s="364" t="s">
        <v>356</v>
      </c>
      <c r="B31" s="371" t="s">
        <v>367</v>
      </c>
      <c r="C31" s="553" t="s">
        <v>369</v>
      </c>
    </row>
    <row r="32" spans="1:3" ht="48.75" thickBot="1">
      <c r="A32" s="363" t="s">
        <v>366</v>
      </c>
      <c r="B32" s="369" t="s">
        <v>368</v>
      </c>
      <c r="C32" s="554"/>
    </row>
    <row r="33" spans="1:3" ht="63.75" thickBot="1">
      <c r="A33" s="363" t="s">
        <v>370</v>
      </c>
      <c r="B33" s="369" t="s">
        <v>371</v>
      </c>
      <c r="C33" s="369" t="s">
        <v>372</v>
      </c>
    </row>
    <row r="34" spans="1:3" ht="93.75" customHeight="1">
      <c r="A34" s="364" t="s">
        <v>373</v>
      </c>
      <c r="B34" s="556" t="s">
        <v>375</v>
      </c>
      <c r="C34" s="553" t="s">
        <v>376</v>
      </c>
    </row>
    <row r="35" spans="1:3" ht="16.5" thickBot="1">
      <c r="A35" s="363" t="s">
        <v>374</v>
      </c>
      <c r="B35" s="557"/>
      <c r="C35" s="554"/>
    </row>
    <row r="36" spans="1:3" ht="15.75">
      <c r="A36" s="364" t="s">
        <v>328</v>
      </c>
      <c r="B36" s="371" t="s">
        <v>329</v>
      </c>
      <c r="C36" s="553" t="s">
        <v>384</v>
      </c>
    </row>
    <row r="37" spans="1:3" ht="15.75">
      <c r="A37" s="364" t="s">
        <v>333</v>
      </c>
      <c r="B37" s="371" t="s">
        <v>380</v>
      </c>
      <c r="C37" s="555"/>
    </row>
    <row r="38" spans="1:3" ht="63">
      <c r="A38" s="364" t="s">
        <v>370</v>
      </c>
      <c r="B38" s="371" t="s">
        <v>381</v>
      </c>
      <c r="C38" s="555"/>
    </row>
    <row r="39" spans="1:3" ht="31.5">
      <c r="A39" s="364" t="s">
        <v>377</v>
      </c>
      <c r="B39" s="371" t="s">
        <v>382</v>
      </c>
      <c r="C39" s="555"/>
    </row>
    <row r="40" spans="1:3" ht="31.5">
      <c r="A40" s="364" t="s">
        <v>378</v>
      </c>
      <c r="B40" s="371" t="s">
        <v>383</v>
      </c>
      <c r="C40" s="555"/>
    </row>
    <row r="41" spans="1:3" ht="31.5">
      <c r="A41" s="364" t="s">
        <v>379</v>
      </c>
      <c r="B41" s="371" t="s">
        <v>359</v>
      </c>
      <c r="C41" s="555"/>
    </row>
    <row r="42" spans="1:3" ht="16.5" thickBot="1">
      <c r="A42" s="374"/>
      <c r="B42" s="368"/>
      <c r="C42" s="554"/>
    </row>
    <row r="43" spans="1:3" ht="171" customHeight="1" thickBot="1">
      <c r="A43" s="363" t="s">
        <v>457</v>
      </c>
      <c r="B43" s="369" t="s">
        <v>458</v>
      </c>
      <c r="C43" s="368" t="s">
        <v>284</v>
      </c>
    </row>
    <row r="44" spans="1:3" ht="63">
      <c r="A44" s="364" t="s">
        <v>370</v>
      </c>
      <c r="B44" s="371" t="s">
        <v>381</v>
      </c>
      <c r="C44" s="553" t="s">
        <v>386</v>
      </c>
    </row>
    <row r="45" spans="1:3" ht="79.5" thickBot="1">
      <c r="A45" s="363" t="s">
        <v>374</v>
      </c>
      <c r="B45" s="369" t="s">
        <v>385</v>
      </c>
      <c r="C45" s="554"/>
    </row>
    <row r="46" spans="1:3" ht="63.75" thickBot="1">
      <c r="A46" s="363" t="s">
        <v>374</v>
      </c>
      <c r="B46" s="369" t="s">
        <v>387</v>
      </c>
      <c r="C46" s="368" t="s">
        <v>388</v>
      </c>
    </row>
    <row r="47" spans="1:3" ht="32.25" thickBot="1">
      <c r="A47" s="363" t="s">
        <v>389</v>
      </c>
      <c r="B47" s="369" t="s">
        <v>390</v>
      </c>
      <c r="C47" s="368" t="s">
        <v>391</v>
      </c>
    </row>
    <row r="48" spans="1:3" ht="32.25" thickBot="1">
      <c r="A48" s="363" t="s">
        <v>392</v>
      </c>
      <c r="B48" s="369" t="s">
        <v>393</v>
      </c>
      <c r="C48" s="368" t="s">
        <v>394</v>
      </c>
    </row>
    <row r="49" spans="1:3" ht="31.5">
      <c r="A49" s="364" t="s">
        <v>331</v>
      </c>
      <c r="B49" s="371" t="s">
        <v>395</v>
      </c>
      <c r="C49" s="553" t="s">
        <v>396</v>
      </c>
    </row>
    <row r="50" spans="1:3" ht="32.25" thickBot="1">
      <c r="A50" s="363" t="s">
        <v>341</v>
      </c>
      <c r="B50" s="369" t="s">
        <v>343</v>
      </c>
      <c r="C50" s="554"/>
    </row>
    <row r="51" spans="1:3" ht="15.75">
      <c r="A51" s="364" t="s">
        <v>328</v>
      </c>
      <c r="B51" s="371" t="s">
        <v>329</v>
      </c>
      <c r="C51" s="553" t="s">
        <v>397</v>
      </c>
    </row>
    <row r="52" spans="1:3" ht="15.75">
      <c r="A52" s="364" t="s">
        <v>333</v>
      </c>
      <c r="B52" s="371" t="s">
        <v>380</v>
      </c>
      <c r="C52" s="555"/>
    </row>
    <row r="53" spans="1:3" ht="63">
      <c r="A53" s="364" t="s">
        <v>370</v>
      </c>
      <c r="B53" s="371" t="s">
        <v>381</v>
      </c>
      <c r="C53" s="555"/>
    </row>
    <row r="54" spans="1:3" ht="31.5">
      <c r="A54" s="364" t="s">
        <v>377</v>
      </c>
      <c r="B54" s="371" t="s">
        <v>382</v>
      </c>
      <c r="C54" s="555"/>
    </row>
    <row r="55" spans="1:3" ht="31.5">
      <c r="A55" s="364" t="s">
        <v>378</v>
      </c>
      <c r="B55" s="371" t="s">
        <v>383</v>
      </c>
      <c r="C55" s="555"/>
    </row>
    <row r="56" spans="1:3" ht="32.25" thickBot="1">
      <c r="A56" s="363" t="s">
        <v>379</v>
      </c>
      <c r="B56" s="369" t="s">
        <v>359</v>
      </c>
      <c r="C56" s="554"/>
    </row>
    <row r="57" spans="1:3" ht="63.75" thickBot="1">
      <c r="A57" s="363" t="s">
        <v>370</v>
      </c>
      <c r="B57" s="369" t="s">
        <v>371</v>
      </c>
      <c r="C57" s="368" t="s">
        <v>398</v>
      </c>
    </row>
    <row r="58" spans="1:3" ht="63.75" thickBot="1">
      <c r="A58" s="363" t="s">
        <v>370</v>
      </c>
      <c r="B58" s="369" t="s">
        <v>371</v>
      </c>
      <c r="C58" s="368" t="s">
        <v>399</v>
      </c>
    </row>
    <row r="59" spans="1:3" ht="15.75">
      <c r="A59" s="364" t="s">
        <v>400</v>
      </c>
      <c r="B59" s="371" t="s">
        <v>402</v>
      </c>
      <c r="C59" s="553" t="s">
        <v>404</v>
      </c>
    </row>
    <row r="60" spans="1:3" ht="31.5">
      <c r="A60" s="364" t="s">
        <v>341</v>
      </c>
      <c r="B60" s="371" t="s">
        <v>343</v>
      </c>
      <c r="C60" s="555"/>
    </row>
    <row r="61" spans="1:3" ht="15.75">
      <c r="A61" s="364" t="s">
        <v>345</v>
      </c>
      <c r="B61" s="371" t="s">
        <v>347</v>
      </c>
      <c r="C61" s="555"/>
    </row>
    <row r="62" spans="1:3" ht="15.75">
      <c r="A62" s="364" t="s">
        <v>333</v>
      </c>
      <c r="B62" s="371" t="s">
        <v>403</v>
      </c>
      <c r="C62" s="555"/>
    </row>
    <row r="63" spans="1:3" ht="32.25" thickBot="1">
      <c r="A63" s="363" t="s">
        <v>401</v>
      </c>
      <c r="B63" s="369" t="s">
        <v>348</v>
      </c>
      <c r="C63" s="554"/>
    </row>
    <row r="64" spans="1:3" ht="15.75">
      <c r="A64" s="364" t="s">
        <v>400</v>
      </c>
      <c r="B64" s="371" t="s">
        <v>402</v>
      </c>
      <c r="C64" s="553" t="s">
        <v>407</v>
      </c>
    </row>
    <row r="65" spans="1:3" ht="31.5">
      <c r="A65" s="364" t="s">
        <v>341</v>
      </c>
      <c r="B65" s="371" t="s">
        <v>343</v>
      </c>
      <c r="C65" s="555"/>
    </row>
    <row r="66" spans="1:3" ht="15.75">
      <c r="A66" s="364" t="s">
        <v>345</v>
      </c>
      <c r="B66" s="371" t="s">
        <v>347</v>
      </c>
      <c r="C66" s="555"/>
    </row>
    <row r="67" spans="1:3" ht="31.5">
      <c r="A67" s="364" t="s">
        <v>405</v>
      </c>
      <c r="B67" s="371" t="s">
        <v>406</v>
      </c>
      <c r="C67" s="555"/>
    </row>
    <row r="68" spans="1:3" ht="32.25" thickBot="1">
      <c r="A68" s="363" t="s">
        <v>401</v>
      </c>
      <c r="B68" s="369" t="s">
        <v>348</v>
      </c>
      <c r="C68" s="554"/>
    </row>
    <row r="69" spans="1:3" ht="48" thickBot="1">
      <c r="A69" s="363" t="s">
        <v>408</v>
      </c>
      <c r="B69" s="369" t="s">
        <v>409</v>
      </c>
      <c r="C69" s="368" t="s">
        <v>410</v>
      </c>
    </row>
    <row r="70" spans="1:3" ht="63">
      <c r="A70" s="364" t="s">
        <v>411</v>
      </c>
      <c r="B70" s="371" t="s">
        <v>413</v>
      </c>
      <c r="C70" s="553" t="s">
        <v>415</v>
      </c>
    </row>
    <row r="71" spans="1:3" ht="32.25" thickBot="1">
      <c r="A71" s="363" t="s">
        <v>412</v>
      </c>
      <c r="B71" s="369" t="s">
        <v>414</v>
      </c>
      <c r="C71" s="554"/>
    </row>
    <row r="72" spans="1:3" ht="126">
      <c r="A72" s="364" t="s">
        <v>416</v>
      </c>
      <c r="B72" s="370" t="s">
        <v>286</v>
      </c>
      <c r="C72" s="553" t="s">
        <v>420</v>
      </c>
    </row>
    <row r="73" spans="1:3" ht="31.5">
      <c r="A73" s="364" t="s">
        <v>417</v>
      </c>
      <c r="B73" s="371" t="s">
        <v>393</v>
      </c>
      <c r="C73" s="555"/>
    </row>
    <row r="74" spans="1:3" ht="15.75">
      <c r="A74" s="364" t="s">
        <v>418</v>
      </c>
      <c r="B74" s="375"/>
      <c r="C74" s="555"/>
    </row>
    <row r="75" spans="1:3" ht="16.5" thickBot="1">
      <c r="A75" s="363" t="s">
        <v>419</v>
      </c>
      <c r="B75" s="376"/>
      <c r="C75" s="554"/>
    </row>
    <row r="76" spans="1:3" ht="63">
      <c r="A76" s="364" t="s">
        <v>421</v>
      </c>
      <c r="B76" s="371" t="s">
        <v>381</v>
      </c>
      <c r="C76" s="553" t="s">
        <v>425</v>
      </c>
    </row>
    <row r="77" spans="1:3" ht="31.5">
      <c r="A77" s="364" t="s">
        <v>422</v>
      </c>
      <c r="B77" s="371" t="s">
        <v>423</v>
      </c>
      <c r="C77" s="555"/>
    </row>
    <row r="78" spans="1:3" ht="31.5">
      <c r="A78" s="364" t="s">
        <v>419</v>
      </c>
      <c r="B78" s="371" t="s">
        <v>424</v>
      </c>
      <c r="C78" s="555"/>
    </row>
    <row r="79" spans="1:3" ht="32.25" thickBot="1">
      <c r="A79" s="374"/>
      <c r="B79" s="369" t="s">
        <v>393</v>
      </c>
      <c r="C79" s="554"/>
    </row>
    <row r="80" spans="1:3" ht="31.5">
      <c r="A80" s="364" t="s">
        <v>422</v>
      </c>
      <c r="B80" s="371" t="s">
        <v>426</v>
      </c>
      <c r="C80" s="553" t="s">
        <v>427</v>
      </c>
    </row>
    <row r="81" spans="1:3" ht="32.25" thickBot="1">
      <c r="A81" s="363" t="s">
        <v>419</v>
      </c>
      <c r="B81" s="369" t="s">
        <v>393</v>
      </c>
      <c r="C81" s="554"/>
    </row>
    <row r="82" spans="1:3" ht="32.25" thickBot="1">
      <c r="A82" s="363" t="s">
        <v>373</v>
      </c>
      <c r="B82" s="369" t="s">
        <v>390</v>
      </c>
      <c r="C82" s="368" t="s">
        <v>428</v>
      </c>
    </row>
    <row r="83" spans="1:3" ht="31.5">
      <c r="A83" s="364" t="s">
        <v>356</v>
      </c>
      <c r="B83" s="371" t="s">
        <v>431</v>
      </c>
      <c r="C83" s="553" t="s">
        <v>433</v>
      </c>
    </row>
    <row r="84" spans="1:3" ht="31.5">
      <c r="A84" s="364" t="s">
        <v>429</v>
      </c>
      <c r="B84" s="371" t="s">
        <v>432</v>
      </c>
      <c r="C84" s="555"/>
    </row>
    <row r="85" spans="1:3" ht="79.5" thickBot="1">
      <c r="A85" s="363" t="s">
        <v>430</v>
      </c>
      <c r="B85" s="369" t="s">
        <v>385</v>
      </c>
      <c r="C85" s="554"/>
    </row>
    <row r="86" spans="1:3" ht="31.5">
      <c r="A86" s="364" t="s">
        <v>356</v>
      </c>
      <c r="B86" s="371" t="s">
        <v>431</v>
      </c>
      <c r="C86" s="553" t="s">
        <v>459</v>
      </c>
    </row>
    <row r="87" spans="1:3" ht="31.5">
      <c r="A87" s="364" t="s">
        <v>429</v>
      </c>
      <c r="B87" s="371" t="s">
        <v>432</v>
      </c>
      <c r="C87" s="555"/>
    </row>
    <row r="88" spans="1:3" ht="79.5" thickBot="1">
      <c r="A88" s="363" t="s">
        <v>430</v>
      </c>
      <c r="B88" s="369" t="s">
        <v>385</v>
      </c>
      <c r="C88" s="554"/>
    </row>
    <row r="89" spans="1:3" ht="15.75">
      <c r="A89" s="364" t="s">
        <v>345</v>
      </c>
      <c r="B89" s="371" t="s">
        <v>347</v>
      </c>
      <c r="C89" s="553" t="s">
        <v>436</v>
      </c>
    </row>
    <row r="90" spans="1:3" ht="15.75">
      <c r="A90" s="364" t="s">
        <v>434</v>
      </c>
      <c r="B90" s="371" t="s">
        <v>329</v>
      </c>
      <c r="C90" s="555"/>
    </row>
    <row r="91" spans="1:3" ht="31.5">
      <c r="A91" s="364" t="s">
        <v>422</v>
      </c>
      <c r="B91" s="371" t="s">
        <v>435</v>
      </c>
      <c r="C91" s="555"/>
    </row>
    <row r="92" spans="1:3" ht="79.5" thickBot="1">
      <c r="A92" s="363" t="s">
        <v>430</v>
      </c>
      <c r="B92" s="369" t="s">
        <v>385</v>
      </c>
      <c r="C92" s="554"/>
    </row>
    <row r="93" spans="1:3" ht="32.25" thickBot="1">
      <c r="A93" s="366" t="s">
        <v>363</v>
      </c>
      <c r="B93" s="368" t="s">
        <v>364</v>
      </c>
      <c r="C93" s="368" t="s">
        <v>437</v>
      </c>
    </row>
    <row r="94" spans="1:3" ht="31.5">
      <c r="A94" s="364" t="s">
        <v>422</v>
      </c>
      <c r="B94" s="371" t="s">
        <v>424</v>
      </c>
      <c r="C94" s="553" t="s">
        <v>438</v>
      </c>
    </row>
    <row r="95" spans="1:3" ht="32.25" thickBot="1">
      <c r="A95" s="363" t="s">
        <v>419</v>
      </c>
      <c r="B95" s="369" t="s">
        <v>393</v>
      </c>
      <c r="C95" s="554"/>
    </row>
    <row r="96" spans="1:3" ht="31.5">
      <c r="A96" s="364" t="s">
        <v>439</v>
      </c>
      <c r="B96" s="371" t="s">
        <v>441</v>
      </c>
      <c r="C96" s="553" t="s">
        <v>442</v>
      </c>
    </row>
    <row r="97" spans="1:3" ht="32.25" thickBot="1">
      <c r="A97" s="363" t="s">
        <v>440</v>
      </c>
      <c r="B97" s="369" t="s">
        <v>359</v>
      </c>
      <c r="C97" s="554"/>
    </row>
    <row r="98" spans="1:3" ht="15.75">
      <c r="A98" s="364" t="s">
        <v>345</v>
      </c>
      <c r="B98" s="371" t="s">
        <v>347</v>
      </c>
      <c r="C98" s="553" t="s">
        <v>443</v>
      </c>
    </row>
    <row r="99" spans="1:3" ht="16.5" thickBot="1">
      <c r="A99" s="363" t="s">
        <v>328</v>
      </c>
      <c r="B99" s="369" t="s">
        <v>329</v>
      </c>
      <c r="C99" s="554"/>
    </row>
    <row r="100" spans="1:3" ht="50.25" thickBot="1">
      <c r="A100" s="363"/>
      <c r="B100" s="372" t="s">
        <v>444</v>
      </c>
      <c r="C100" s="369" t="s">
        <v>445</v>
      </c>
    </row>
    <row r="101" spans="1:3" ht="31.5">
      <c r="A101" s="364" t="s">
        <v>321</v>
      </c>
      <c r="B101" s="370" t="s">
        <v>323</v>
      </c>
      <c r="C101" s="556" t="s">
        <v>446</v>
      </c>
    </row>
    <row r="102" spans="1:3" ht="32.25" thickBot="1">
      <c r="A102" s="363" t="s">
        <v>322</v>
      </c>
      <c r="B102" s="369" t="s">
        <v>324</v>
      </c>
      <c r="C102" s="557"/>
    </row>
    <row r="103" spans="1:3" ht="48" thickBot="1">
      <c r="A103" s="363" t="s">
        <v>408</v>
      </c>
      <c r="B103" s="369" t="s">
        <v>409</v>
      </c>
      <c r="C103" s="368" t="s">
        <v>410</v>
      </c>
    </row>
    <row r="104" spans="1:3" ht="63">
      <c r="A104" s="364" t="s">
        <v>411</v>
      </c>
      <c r="B104" s="371" t="s">
        <v>413</v>
      </c>
      <c r="C104" s="553" t="s">
        <v>415</v>
      </c>
    </row>
    <row r="105" spans="1:3" ht="32.25" thickBot="1">
      <c r="A105" s="363" t="s">
        <v>412</v>
      </c>
      <c r="B105" s="369" t="s">
        <v>414</v>
      </c>
      <c r="C105" s="554"/>
    </row>
    <row r="106" spans="1:3" ht="78" customHeight="1">
      <c r="A106" s="364" t="s">
        <v>416</v>
      </c>
      <c r="B106" s="553" t="s">
        <v>286</v>
      </c>
      <c r="C106" s="553" t="s">
        <v>448</v>
      </c>
    </row>
    <row r="107" spans="1:3" ht="15.75">
      <c r="A107" s="364" t="s">
        <v>417</v>
      </c>
      <c r="B107" s="555"/>
      <c r="C107" s="555"/>
    </row>
    <row r="108" spans="1:3" ht="16.5" thickBot="1">
      <c r="A108" s="363" t="s">
        <v>447</v>
      </c>
      <c r="B108" s="554"/>
      <c r="C108" s="554"/>
    </row>
    <row r="109" spans="1:3" ht="70.5" customHeight="1">
      <c r="A109" s="364" t="s">
        <v>370</v>
      </c>
      <c r="B109" s="371" t="s">
        <v>371</v>
      </c>
      <c r="C109" s="553" t="s">
        <v>425</v>
      </c>
    </row>
    <row r="110" spans="1:3" ht="33" customHeight="1" thickBot="1">
      <c r="A110" s="363" t="s">
        <v>422</v>
      </c>
      <c r="B110" s="369" t="s">
        <v>426</v>
      </c>
      <c r="C110" s="554"/>
    </row>
    <row r="111" spans="1:3" ht="38.25" customHeight="1" thickBot="1">
      <c r="A111" s="363" t="s">
        <v>422</v>
      </c>
      <c r="B111" s="369" t="s">
        <v>426</v>
      </c>
      <c r="C111" s="368" t="s">
        <v>427</v>
      </c>
    </row>
    <row r="112" spans="1:3" ht="79.5" thickBot="1">
      <c r="A112" s="367" t="s">
        <v>294</v>
      </c>
      <c r="B112" s="373" t="s">
        <v>295</v>
      </c>
      <c r="C112" s="368" t="s">
        <v>296</v>
      </c>
    </row>
    <row r="113" spans="1:3" ht="63.75" thickBot="1">
      <c r="A113" s="367" t="s">
        <v>297</v>
      </c>
      <c r="B113" s="373" t="s">
        <v>298</v>
      </c>
      <c r="C113" s="368" t="s">
        <v>299</v>
      </c>
    </row>
    <row r="114" spans="1:3" ht="79.5" thickBot="1">
      <c r="A114" s="367" t="s">
        <v>300</v>
      </c>
      <c r="B114" s="373" t="s">
        <v>301</v>
      </c>
      <c r="C114" s="368" t="s">
        <v>302</v>
      </c>
    </row>
    <row r="115" spans="1:3" ht="126.75" thickBot="1">
      <c r="A115" s="367" t="s">
        <v>303</v>
      </c>
      <c r="B115" s="373" t="s">
        <v>304</v>
      </c>
      <c r="C115" s="368" t="s">
        <v>305</v>
      </c>
    </row>
    <row r="116" spans="1:3" ht="32.25" thickBot="1">
      <c r="A116" s="363"/>
      <c r="B116" s="368"/>
      <c r="C116" s="368" t="s">
        <v>460</v>
      </c>
    </row>
    <row r="117" spans="1:3" ht="95.25" thickBot="1">
      <c r="A117" s="367" t="s">
        <v>306</v>
      </c>
      <c r="B117" s="373" t="s">
        <v>307</v>
      </c>
      <c r="C117" s="368" t="s">
        <v>308</v>
      </c>
    </row>
    <row r="118" spans="1:3" ht="79.5" thickBot="1">
      <c r="A118" s="367" t="s">
        <v>312</v>
      </c>
      <c r="B118" s="373" t="s">
        <v>313</v>
      </c>
      <c r="C118" s="368" t="s">
        <v>314</v>
      </c>
    </row>
    <row r="119" spans="1:3" ht="95.25" thickBot="1">
      <c r="A119" s="367" t="s">
        <v>309</v>
      </c>
      <c r="B119" s="373" t="s">
        <v>310</v>
      </c>
      <c r="C119" s="368" t="s">
        <v>311</v>
      </c>
    </row>
    <row r="120" spans="1:3" ht="126.75" thickBot="1">
      <c r="A120" s="367" t="s">
        <v>315</v>
      </c>
      <c r="B120" s="373" t="s">
        <v>316</v>
      </c>
      <c r="C120" s="368" t="s">
        <v>317</v>
      </c>
    </row>
    <row r="121" spans="1:3" ht="95.25" thickBot="1">
      <c r="A121" s="367" t="s">
        <v>318</v>
      </c>
      <c r="B121" s="373" t="s">
        <v>319</v>
      </c>
      <c r="C121" s="368" t="s">
        <v>320</v>
      </c>
    </row>
    <row r="122" spans="1:3" ht="31.5">
      <c r="A122" s="364" t="s">
        <v>321</v>
      </c>
      <c r="B122" s="370" t="s">
        <v>323</v>
      </c>
      <c r="C122" s="556" t="s">
        <v>446</v>
      </c>
    </row>
    <row r="123" spans="1:3" ht="32.25" thickBot="1">
      <c r="A123" s="363" t="s">
        <v>322</v>
      </c>
      <c r="B123" s="369" t="s">
        <v>324</v>
      </c>
      <c r="C123" s="557"/>
    </row>
    <row r="124" spans="1:3" ht="32.25" thickBot="1">
      <c r="A124" s="363" t="s">
        <v>449</v>
      </c>
      <c r="B124" s="369" t="s">
        <v>406</v>
      </c>
      <c r="C124" s="368" t="s">
        <v>173</v>
      </c>
    </row>
    <row r="125" spans="1:3" ht="15.75">
      <c r="A125" s="364" t="s">
        <v>400</v>
      </c>
      <c r="B125" s="371" t="s">
        <v>402</v>
      </c>
      <c r="C125" s="553" t="s">
        <v>61</v>
      </c>
    </row>
    <row r="126" spans="1:3" ht="32.25" thickBot="1">
      <c r="A126" s="363" t="s">
        <v>449</v>
      </c>
      <c r="B126" s="369" t="s">
        <v>406</v>
      </c>
      <c r="C126" s="554"/>
    </row>
    <row r="127" spans="1:3" ht="31.5">
      <c r="A127" s="364" t="s">
        <v>450</v>
      </c>
      <c r="B127" s="371" t="s">
        <v>452</v>
      </c>
      <c r="C127" s="553" t="s">
        <v>178</v>
      </c>
    </row>
    <row r="128" spans="1:3" ht="32.25" thickBot="1">
      <c r="A128" s="363" t="s">
        <v>451</v>
      </c>
      <c r="B128" s="369" t="s">
        <v>453</v>
      </c>
      <c r="C128" s="554"/>
    </row>
    <row r="129" spans="1:3" ht="31.5">
      <c r="A129" s="364" t="s">
        <v>450</v>
      </c>
      <c r="B129" s="371" t="s">
        <v>452</v>
      </c>
      <c r="C129" s="553" t="s">
        <v>181</v>
      </c>
    </row>
    <row r="130" spans="1:3" ht="32.25" thickBot="1">
      <c r="A130" s="363" t="s">
        <v>451</v>
      </c>
      <c r="B130" s="369" t="s">
        <v>453</v>
      </c>
      <c r="C130" s="554"/>
    </row>
    <row r="131" spans="1:3" ht="15.75">
      <c r="A131" s="364" t="s">
        <v>400</v>
      </c>
      <c r="B131" s="371" t="s">
        <v>402</v>
      </c>
      <c r="C131" s="553" t="s">
        <v>66</v>
      </c>
    </row>
    <row r="132" spans="1:3" ht="31.5">
      <c r="A132" s="364" t="s">
        <v>405</v>
      </c>
      <c r="B132" s="371" t="s">
        <v>406</v>
      </c>
      <c r="C132" s="555"/>
    </row>
    <row r="133" spans="1:3" ht="16.5" thickBot="1">
      <c r="A133" s="363" t="s">
        <v>454</v>
      </c>
      <c r="B133" s="369" t="s">
        <v>455</v>
      </c>
      <c r="C133" s="554"/>
    </row>
    <row r="134" spans="1:3" ht="15.75">
      <c r="A134" s="364" t="s">
        <v>400</v>
      </c>
      <c r="B134" s="371" t="s">
        <v>402</v>
      </c>
      <c r="C134" s="553" t="s">
        <v>456</v>
      </c>
    </row>
    <row r="135" spans="1:3" ht="32.25" thickBot="1">
      <c r="A135" s="363" t="s">
        <v>449</v>
      </c>
      <c r="B135" s="369" t="s">
        <v>406</v>
      </c>
      <c r="C135" s="554"/>
    </row>
    <row r="136" spans="1:3" ht="15.75">
      <c r="A136" s="364" t="s">
        <v>345</v>
      </c>
      <c r="B136" s="371" t="s">
        <v>347</v>
      </c>
      <c r="C136" s="553" t="s">
        <v>69</v>
      </c>
    </row>
    <row r="137" spans="1:3" ht="15.75">
      <c r="A137" s="364" t="s">
        <v>434</v>
      </c>
      <c r="B137" s="371" t="s">
        <v>329</v>
      </c>
      <c r="C137" s="555"/>
    </row>
    <row r="138" spans="1:3" ht="15.75">
      <c r="A138" s="377"/>
      <c r="B138" s="371"/>
      <c r="C138" s="555"/>
    </row>
    <row r="139" spans="1:3" ht="16.5" thickBot="1">
      <c r="A139" s="374"/>
      <c r="B139" s="368"/>
      <c r="C139" s="554"/>
    </row>
    <row r="140" spans="1:3" ht="15.75">
      <c r="A140" s="364" t="s">
        <v>400</v>
      </c>
      <c r="B140" s="371" t="s">
        <v>402</v>
      </c>
      <c r="C140" s="553" t="s">
        <v>70</v>
      </c>
    </row>
    <row r="141" spans="1:3" ht="31.5">
      <c r="A141" s="364" t="s">
        <v>405</v>
      </c>
      <c r="B141" s="371" t="s">
        <v>406</v>
      </c>
      <c r="C141" s="555"/>
    </row>
    <row r="142" spans="1:3" ht="16.5" thickBot="1">
      <c r="A142" s="363" t="s">
        <v>454</v>
      </c>
      <c r="B142" s="369" t="s">
        <v>455</v>
      </c>
      <c r="C142" s="554"/>
    </row>
    <row r="143" spans="1:3" ht="31.5">
      <c r="A143" s="364" t="s">
        <v>321</v>
      </c>
      <c r="B143" s="370" t="s">
        <v>323</v>
      </c>
      <c r="C143" s="553" t="s">
        <v>60</v>
      </c>
    </row>
    <row r="144" spans="1:3" ht="32.25" thickBot="1">
      <c r="A144" s="363" t="s">
        <v>322</v>
      </c>
      <c r="B144" s="369" t="s">
        <v>324</v>
      </c>
      <c r="C144" s="554"/>
    </row>
  </sheetData>
  <sheetProtection/>
  <autoFilter ref="A2:C144"/>
  <mergeCells count="43">
    <mergeCell ref="A1:C1"/>
    <mergeCell ref="C6:C7"/>
    <mergeCell ref="C8:C9"/>
    <mergeCell ref="C11:C15"/>
    <mergeCell ref="C16:C17"/>
    <mergeCell ref="C18:C19"/>
    <mergeCell ref="C20:C21"/>
    <mergeCell ref="C23:C25"/>
    <mergeCell ref="C26:C27"/>
    <mergeCell ref="C28:C30"/>
    <mergeCell ref="C31:C32"/>
    <mergeCell ref="B34:B35"/>
    <mergeCell ref="C34:C35"/>
    <mergeCell ref="C36:C42"/>
    <mergeCell ref="C44:C45"/>
    <mergeCell ref="C49:C50"/>
    <mergeCell ref="C51:C56"/>
    <mergeCell ref="C59:C63"/>
    <mergeCell ref="C64:C68"/>
    <mergeCell ref="C70:C71"/>
    <mergeCell ref="C72:C75"/>
    <mergeCell ref="C76:C79"/>
    <mergeCell ref="C80:C81"/>
    <mergeCell ref="C83:C85"/>
    <mergeCell ref="C86:C88"/>
    <mergeCell ref="C89:C92"/>
    <mergeCell ref="C94:C95"/>
    <mergeCell ref="C96:C97"/>
    <mergeCell ref="C98:C99"/>
    <mergeCell ref="C101:C102"/>
    <mergeCell ref="C104:C105"/>
    <mergeCell ref="B106:B108"/>
    <mergeCell ref="C106:C108"/>
    <mergeCell ref="C109:C110"/>
    <mergeCell ref="C122:C123"/>
    <mergeCell ref="C125:C126"/>
    <mergeCell ref="C127:C128"/>
    <mergeCell ref="C129:C130"/>
    <mergeCell ref="C131:C133"/>
    <mergeCell ref="C134:C135"/>
    <mergeCell ref="C136:C139"/>
    <mergeCell ref="C140:C142"/>
    <mergeCell ref="C143:C1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Сергей</cp:lastModifiedBy>
  <cp:lastPrinted>2017-04-19T09:57:46Z</cp:lastPrinted>
  <dcterms:created xsi:type="dcterms:W3CDTF">2015-11-23T21:56:36Z</dcterms:created>
  <dcterms:modified xsi:type="dcterms:W3CDTF">2017-10-21T12:49:18Z</dcterms:modified>
  <cp:category/>
  <cp:version/>
  <cp:contentType/>
  <cp:contentStatus/>
</cp:coreProperties>
</file>