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0" windowWidth="11940" windowHeight="9240"/>
  </bookViews>
  <sheets>
    <sheet name="титул" sheetId="1" r:id="rId1"/>
    <sheet name="навчальний план" sheetId="2" r:id="rId2"/>
  </sheets>
  <definedNames>
    <definedName name="_xlnm._FilterDatabase" localSheetId="1" hidden="1">'навчальний план'!$K$9:$M$90</definedName>
    <definedName name="_xlnm.Print_Titles" localSheetId="1">'навчальний план'!$3:$8</definedName>
    <definedName name="_xlnm.Print_Area" localSheetId="1">'навчальний план'!$A$1:$O$108</definedName>
    <definedName name="_xlnm.Print_Area" localSheetId="0">титул!$A$1:$BB$29</definedName>
  </definedNames>
  <calcPr calcId="144525"/>
</workbook>
</file>

<file path=xl/calcChain.xml><?xml version="1.0" encoding="utf-8"?>
<calcChain xmlns="http://schemas.openxmlformats.org/spreadsheetml/2006/main">
  <c r="M44" i="2" l="1"/>
  <c r="L44" i="2"/>
  <c r="K44" i="2"/>
  <c r="I44" i="2"/>
  <c r="H44" i="2"/>
  <c r="G44" i="2"/>
  <c r="D44" i="2"/>
  <c r="M39" i="2"/>
  <c r="K39" i="2"/>
  <c r="I39" i="2"/>
  <c r="D39" i="2"/>
  <c r="E48" i="2"/>
  <c r="F48" i="2"/>
  <c r="J48" i="2" s="1"/>
  <c r="E49" i="2"/>
  <c r="J49" i="2"/>
  <c r="F42" i="2" l="1"/>
  <c r="E42" i="2"/>
  <c r="J42" i="2" l="1"/>
  <c r="I29" i="1" l="1"/>
  <c r="R27" i="1"/>
  <c r="F27" i="1"/>
  <c r="R25" i="1"/>
  <c r="R29" i="1" s="1"/>
  <c r="O25" i="1"/>
  <c r="O29" i="1" s="1"/>
  <c r="L25" i="1"/>
  <c r="L29" i="1" s="1"/>
  <c r="F25" i="1"/>
  <c r="F29" i="1" s="1"/>
  <c r="C29" i="1"/>
  <c r="U27" i="1" l="1"/>
  <c r="U25" i="1"/>
  <c r="U29" i="1" s="1"/>
  <c r="M80" i="2" l="1"/>
  <c r="L80" i="2"/>
  <c r="K80" i="2"/>
  <c r="I80" i="2"/>
  <c r="H80" i="2"/>
  <c r="G80" i="2"/>
  <c r="D80" i="2"/>
  <c r="F79" i="2"/>
  <c r="F80" i="2" s="1"/>
  <c r="E79" i="2"/>
  <c r="E80" i="2" s="1"/>
  <c r="J79" i="2" l="1"/>
  <c r="J80" i="2" s="1"/>
  <c r="G61" i="2" l="1"/>
  <c r="H61" i="2"/>
  <c r="I61" i="2"/>
  <c r="K61" i="2"/>
  <c r="L61" i="2"/>
  <c r="D61" i="2"/>
  <c r="F52" i="2"/>
  <c r="E52" i="2"/>
  <c r="J52" i="2" l="1"/>
  <c r="F38" i="2"/>
  <c r="H39" i="2" s="1"/>
  <c r="F37" i="2"/>
  <c r="E38" i="2"/>
  <c r="G39" i="2" s="1"/>
  <c r="F25" i="2"/>
  <c r="F22" i="2"/>
  <c r="E25" i="2"/>
  <c r="F39" i="2" l="1"/>
  <c r="J38" i="2"/>
  <c r="L39" i="2" s="1"/>
  <c r="J25" i="2"/>
  <c r="F12" i="2"/>
  <c r="F13" i="2"/>
  <c r="E50" i="2"/>
  <c r="F50" i="2"/>
  <c r="E51" i="2"/>
  <c r="F51" i="2"/>
  <c r="J51" i="2" s="1"/>
  <c r="F43" i="2"/>
  <c r="F44" i="2" s="1"/>
  <c r="E43" i="2"/>
  <c r="E44" i="2" s="1"/>
  <c r="M32" i="2"/>
  <c r="L32" i="2"/>
  <c r="K32" i="2"/>
  <c r="I32" i="2"/>
  <c r="H32" i="2"/>
  <c r="G32" i="2"/>
  <c r="D32" i="2"/>
  <c r="F31" i="2"/>
  <c r="E31" i="2"/>
  <c r="F30" i="2"/>
  <c r="E30" i="2"/>
  <c r="E37" i="2"/>
  <c r="F29" i="2"/>
  <c r="E29" i="2"/>
  <c r="M26" i="2"/>
  <c r="L26" i="2"/>
  <c r="K26" i="2"/>
  <c r="I26" i="2"/>
  <c r="H26" i="2"/>
  <c r="G26" i="2"/>
  <c r="D26" i="2"/>
  <c r="F24" i="2"/>
  <c r="E24" i="2"/>
  <c r="F23" i="2"/>
  <c r="E22" i="2"/>
  <c r="J22" i="2" s="1"/>
  <c r="F21" i="2"/>
  <c r="J37" i="2" l="1"/>
  <c r="J39" i="2" s="1"/>
  <c r="E39" i="2"/>
  <c r="J50" i="2"/>
  <c r="F32" i="2"/>
  <c r="F26" i="2"/>
  <c r="J30" i="2"/>
  <c r="J31" i="2"/>
  <c r="J23" i="2"/>
  <c r="J24" i="2"/>
  <c r="E26" i="2"/>
  <c r="E32" i="2"/>
  <c r="J43" i="2"/>
  <c r="J44" i="2" s="1"/>
  <c r="J21" i="2"/>
  <c r="J29" i="2"/>
  <c r="J26" i="2" l="1"/>
  <c r="J32" i="2"/>
  <c r="G53" i="2"/>
  <c r="H53" i="2"/>
  <c r="I53" i="2"/>
  <c r="F14" i="2" l="1"/>
  <c r="D53" i="2"/>
  <c r="L53" i="2" l="1"/>
  <c r="K53" i="2"/>
  <c r="F58" i="2" l="1"/>
  <c r="E58" i="2"/>
  <c r="E57" i="2"/>
  <c r="J57" i="2" s="1"/>
  <c r="F56" i="2"/>
  <c r="E56" i="2"/>
  <c r="E13" i="2"/>
  <c r="J13" i="2" s="1"/>
  <c r="M61" i="2"/>
  <c r="F60" i="2"/>
  <c r="E60" i="2"/>
  <c r="F59" i="2"/>
  <c r="E59" i="2"/>
  <c r="F61" i="2" l="1"/>
  <c r="E61" i="2"/>
  <c r="J56" i="2"/>
  <c r="J58" i="2"/>
  <c r="J59" i="2"/>
  <c r="J60" i="2"/>
  <c r="A6" i="1"/>
  <c r="J61" i="2" l="1"/>
  <c r="E74" i="2"/>
  <c r="J74" i="2" s="1"/>
  <c r="D77" i="2" l="1"/>
  <c r="E73" i="2"/>
  <c r="J73" i="2" s="1"/>
  <c r="M53" i="2"/>
  <c r="F53" i="2"/>
  <c r="E53" i="2"/>
  <c r="F67" i="2"/>
  <c r="E67" i="2"/>
  <c r="F66" i="2"/>
  <c r="E66" i="2"/>
  <c r="F65" i="2"/>
  <c r="E65" i="2"/>
  <c r="J65" i="2" l="1"/>
  <c r="J66" i="2"/>
  <c r="J67" i="2"/>
  <c r="J53" i="2"/>
  <c r="L8" i="2"/>
  <c r="K8" i="2"/>
  <c r="M83" i="2" l="1"/>
  <c r="L83" i="2"/>
  <c r="K83" i="2"/>
  <c r="I83" i="2"/>
  <c r="H83" i="2"/>
  <c r="G83" i="2"/>
  <c r="D83" i="2"/>
  <c r="F82" i="2"/>
  <c r="F83" i="2" s="1"/>
  <c r="E82" i="2"/>
  <c r="E83" i="2" s="1"/>
  <c r="M77" i="2"/>
  <c r="L77" i="2"/>
  <c r="K77" i="2"/>
  <c r="I77" i="2"/>
  <c r="H77" i="2"/>
  <c r="G77" i="2"/>
  <c r="F77" i="2"/>
  <c r="E76" i="2"/>
  <c r="J76" i="2" s="1"/>
  <c r="E75" i="2"/>
  <c r="J75" i="2" s="1"/>
  <c r="M68" i="2"/>
  <c r="L68" i="2"/>
  <c r="K68" i="2"/>
  <c r="I68" i="2"/>
  <c r="H68" i="2"/>
  <c r="G68" i="2"/>
  <c r="D68" i="2"/>
  <c r="F64" i="2"/>
  <c r="F68" i="2" s="1"/>
  <c r="E64" i="2"/>
  <c r="E68" i="2" s="1"/>
  <c r="M15" i="2"/>
  <c r="L15" i="2"/>
  <c r="L70" i="2" s="1"/>
  <c r="L85" i="2" s="1"/>
  <c r="K15" i="2"/>
  <c r="I15" i="2"/>
  <c r="H15" i="2"/>
  <c r="G15" i="2"/>
  <c r="D15" i="2"/>
  <c r="E14" i="2"/>
  <c r="J14" i="2" s="1"/>
  <c r="E12" i="2"/>
  <c r="J12" i="2" s="1"/>
  <c r="D70" i="2" l="1"/>
  <c r="D85" i="2" s="1"/>
  <c r="K70" i="2"/>
  <c r="K85" i="2" s="1"/>
  <c r="E15" i="2"/>
  <c r="E70" i="2" s="1"/>
  <c r="J82" i="2"/>
  <c r="J83" i="2" s="1"/>
  <c r="G70" i="2"/>
  <c r="G85" i="2" s="1"/>
  <c r="I70" i="2"/>
  <c r="I85" i="2" s="1"/>
  <c r="H70" i="2"/>
  <c r="H85" i="2" s="1"/>
  <c r="M70" i="2"/>
  <c r="M85" i="2" s="1"/>
  <c r="F15" i="2"/>
  <c r="E77" i="2"/>
  <c r="J64" i="2"/>
  <c r="J68" i="2" s="1"/>
  <c r="J77" i="2"/>
  <c r="E85" i="2" l="1"/>
  <c r="J15" i="2"/>
  <c r="J70" i="2" s="1"/>
  <c r="J85" i="2" s="1"/>
  <c r="F70" i="2"/>
  <c r="F85" i="2" s="1"/>
</calcChain>
</file>

<file path=xl/sharedStrings.xml><?xml version="1.0" encoding="utf-8"?>
<sst xmlns="http://schemas.openxmlformats.org/spreadsheetml/2006/main" count="318" uniqueCount="205">
  <si>
    <t>ХАРКІВСЬКИЙ НАЦІОНАЛЬНИЙ ЕКОНОМІЧНИЙ УНІВЕРСИТЕТ ІМЕНІ СЕМЕНА КУЗНЕЦЯ</t>
  </si>
  <si>
    <t>Н А В Ч А Л Ь Н И Й    П Л А Н</t>
  </si>
  <si>
    <t>Строк навчання:</t>
  </si>
  <si>
    <t xml:space="preserve">Форма навчання:  </t>
  </si>
  <si>
    <t>денна</t>
  </si>
  <si>
    <t>на основі:</t>
  </si>
  <si>
    <t>І. ГРАФІК НАВЧАЛЬНОГО ПРОЦЕСУ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</si>
  <si>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</si>
  <si>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</si>
  <si>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</si>
  <si>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</si>
  <si>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</si>
  <si>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</si>
  <si>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</si>
  <si>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</si>
  <si>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</si>
  <si>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</si>
  <si>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</si>
  <si>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</si>
  <si>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І</t>
  </si>
  <si>
    <t>К</t>
  </si>
  <si>
    <t>С</t>
  </si>
  <si>
    <t>ІІ</t>
  </si>
  <si>
    <t>НДП</t>
  </si>
  <si>
    <t>ПП</t>
  </si>
  <si>
    <t>Д</t>
  </si>
  <si>
    <t>Позначення:</t>
  </si>
  <si>
    <t xml:space="preserve"> - теоретичне навчання;</t>
  </si>
  <si>
    <t xml:space="preserve">  - екзаменаційна сесія;</t>
  </si>
  <si>
    <t xml:space="preserve"> - канікули;</t>
  </si>
  <si>
    <t>ІІ. ЗВЕДЕНІ ДАНІ ПРО БЮДЖЕТ ЧАСУ, тижні</t>
  </si>
  <si>
    <t>ІІІ. ПРАКТИКА</t>
  </si>
  <si>
    <t>ІV. ДЕРЖАВНА АТЕСТАЦІЯ</t>
  </si>
  <si>
    <t>Теоретичне навчання</t>
  </si>
  <si>
    <t>Екзаменаційна сесія</t>
  </si>
  <si>
    <t>Практика</t>
  </si>
  <si>
    <t>Державна атестація</t>
  </si>
  <si>
    <t>Виконання дипломної роботи</t>
  </si>
  <si>
    <t>Канікули</t>
  </si>
  <si>
    <t>Разом</t>
  </si>
  <si>
    <t>Назва практики</t>
  </si>
  <si>
    <t>Семестр</t>
  </si>
  <si>
    <t>Тиждні</t>
  </si>
  <si>
    <r>
      <rPr>
        <sz val="12"/>
        <rFont val="Times New Roman"/>
        <family val="1"/>
        <charset val="204"/>
      </rPr>
      <t xml:space="preserve">Форма державної атестації                                                                                                                                                  </t>
    </r>
    <r>
      <rPr>
        <sz val="8"/>
        <color theme="1"/>
        <rFont val="Times New Roman"/>
        <family val="1"/>
        <charset val="204"/>
      </rPr>
      <t xml:space="preserve">(державний екзамен, дипломна робота (проект)) </t>
    </r>
  </si>
  <si>
    <t>Переддипломна практика</t>
  </si>
  <si>
    <t>V. ПЛАН НАВЧАЛЬНОГО ПРОЦЕСУ</t>
  </si>
  <si>
    <t>Шифр дисципліни</t>
  </si>
  <si>
    <t>НАЗВА НАВЧАЛЬНОЇ ДИСЦИПЛІНИ</t>
  </si>
  <si>
    <t>Кількість кредитів ECTS</t>
  </si>
  <si>
    <t>Кількість годин</t>
  </si>
  <si>
    <t>Розподіл кредитів ECTS за курсами і семестрами</t>
  </si>
  <si>
    <t>ФОРМА підсумкового контролю</t>
  </si>
  <si>
    <t>КАФЕДРА</t>
  </si>
  <si>
    <t>Загальний обсяг</t>
  </si>
  <si>
    <t>Аудиторних</t>
  </si>
  <si>
    <t>Самостійна робота</t>
  </si>
  <si>
    <t>І курс</t>
  </si>
  <si>
    <t>ІІ курс</t>
  </si>
  <si>
    <t>Всього</t>
  </si>
  <si>
    <t>у тому числі:</t>
  </si>
  <si>
    <t>С е м е с т р и</t>
  </si>
  <si>
    <t>лекції</t>
  </si>
  <si>
    <t>лабора-торні</t>
  </si>
  <si>
    <t>прак-тичні</t>
  </si>
  <si>
    <t>Кількість тижнів в семестрі</t>
  </si>
  <si>
    <t>БАЗОВІ НАВЧАЛЬНІ ДИСЦИПЛІНИ</t>
  </si>
  <si>
    <t>Екзамен</t>
  </si>
  <si>
    <t>ВСЬОГО БАЗОВІ НАВЧАЛЬНІ ДИСЦИПЛІНИ</t>
  </si>
  <si>
    <t>Залік</t>
  </si>
  <si>
    <t>ВСЬОГО ВАРІАТИВНІ НАВЧАЛЬНІ ДИСЦИПЛІНИ</t>
  </si>
  <si>
    <t>Курсова робота</t>
  </si>
  <si>
    <t xml:space="preserve">ВСЬОГО ПРОФЕСІЙНИЙ ЦИКЛ </t>
  </si>
  <si>
    <t>ЗВІТ</t>
  </si>
  <si>
    <t>ВСЬОГО ПРАКТИЧНА ПІДГОТОВКА</t>
  </si>
  <si>
    <t>Дипломна робота</t>
  </si>
  <si>
    <t>ВСЬОГО ДЕРЖАВНА АТЕСТАЦІЯ</t>
  </si>
  <si>
    <t xml:space="preserve">ЗАГАЛЬНА КІЛЬКІСТЬ </t>
  </si>
  <si>
    <t>Кількість аудиторних годин на тиждень</t>
  </si>
  <si>
    <t>Кількість екзаменів</t>
  </si>
  <si>
    <t>Кількість заліків</t>
  </si>
  <si>
    <t>Кількість курсових робіт</t>
  </si>
  <si>
    <t>Кількість звітів з практичної підготовки</t>
  </si>
  <si>
    <t>Проректор з науково-педагогічної роботи ___________________________________________________</t>
  </si>
  <si>
    <t xml:space="preserve">Заступник керівника навчального відділу </t>
  </si>
  <si>
    <t>Кредитний менеджмент</t>
  </si>
  <si>
    <t>Банківське регулювання та нагляд</t>
  </si>
  <si>
    <t>Маркетинг у банку</t>
  </si>
  <si>
    <t>БМ 1</t>
  </si>
  <si>
    <t>БМ 2</t>
  </si>
  <si>
    <t>БМ 3</t>
  </si>
  <si>
    <t>БМ 4</t>
  </si>
  <si>
    <t xml:space="preserve">Управління банківськими ризиками </t>
  </si>
  <si>
    <t>Фінансовий менеджмент у банку</t>
  </si>
  <si>
    <t>УФП</t>
  </si>
  <si>
    <t>БС</t>
  </si>
  <si>
    <t xml:space="preserve"> БС</t>
  </si>
  <si>
    <t>ВП</t>
  </si>
  <si>
    <t>Виробнича практика</t>
  </si>
  <si>
    <t>Проектне фінансування</t>
  </si>
  <si>
    <t>за спеціальністю :</t>
  </si>
  <si>
    <t>кваліфікації :</t>
  </si>
  <si>
    <t>освітнього ступеня бакалавр</t>
  </si>
  <si>
    <t>ДА</t>
  </si>
  <si>
    <t xml:space="preserve"> - підготовка дипломної роботи</t>
  </si>
  <si>
    <t>ПЦ 1</t>
  </si>
  <si>
    <t>ПЦ 2</t>
  </si>
  <si>
    <t>ПЦ 3</t>
  </si>
  <si>
    <t>ММ 1</t>
  </si>
  <si>
    <t>ММ 2</t>
  </si>
  <si>
    <t>ММ 3</t>
  </si>
  <si>
    <t>ММ 4</t>
  </si>
  <si>
    <t>ПП 1</t>
  </si>
  <si>
    <t>ПП 2</t>
  </si>
  <si>
    <t>ПП 3</t>
  </si>
  <si>
    <t>ПП 4</t>
  </si>
  <si>
    <t>ПП 5</t>
  </si>
  <si>
    <r>
      <t xml:space="preserve">Керівник магістерської програми </t>
    </r>
    <r>
      <rPr>
        <i/>
        <sz val="14"/>
        <rFont val="Times New Roman"/>
        <family val="1"/>
        <charset val="204"/>
      </rPr>
      <t/>
    </r>
  </si>
  <si>
    <r>
      <rPr>
        <i/>
        <sz val="16"/>
        <rFont val="Times New Roman"/>
        <family val="1"/>
        <charset val="204"/>
      </rPr>
      <t xml:space="preserve">(керівник розвитку освітніх програм) </t>
    </r>
    <r>
      <rPr>
        <b/>
        <sz val="16"/>
        <rFont val="Times New Roman"/>
        <family val="1"/>
        <charset val="204"/>
      </rPr>
      <t>_______________________________________________________________________________</t>
    </r>
  </si>
  <si>
    <r>
      <rPr>
        <i/>
        <sz val="16"/>
        <rFont val="Times New Roman"/>
        <family val="1"/>
        <charset val="204"/>
      </rPr>
      <t>«Банківський менеджмент»</t>
    </r>
    <r>
      <rPr>
        <b/>
        <sz val="16"/>
        <rFont val="Times New Roman"/>
        <family val="1"/>
        <charset val="204"/>
      </rPr>
      <t xml:space="preserve"> __________________________________________</t>
    </r>
  </si>
  <si>
    <t>Комплексний тренінг</t>
  </si>
  <si>
    <t>ДА 1</t>
  </si>
  <si>
    <t>I. ПРОФЕСІЙНИЙ ЦИКЛ</t>
  </si>
  <si>
    <t>II. ЦИКЛ ПРАКТИЧНОЇ ПІДГОТОВКИ</t>
  </si>
  <si>
    <t>ВАРІАТИВНІ НАВЧАЛЬНІ ДИСЦИПЛІНИ</t>
  </si>
  <si>
    <t xml:space="preserve">Вибір навчальних дисциплін здійснюється із загальноуніверситетського пулу </t>
  </si>
  <si>
    <t>Фінансовий менеджмент</t>
  </si>
  <si>
    <t>Ринок фінансових послуг</t>
  </si>
  <si>
    <t>ФН</t>
  </si>
  <si>
    <t>БМ 1.1</t>
  </si>
  <si>
    <t>Бюджетування у банках</t>
  </si>
  <si>
    <t>07 «УПРАВЛІННЯ ТА АДМІНІСТРУВАННЯ»</t>
  </si>
  <si>
    <t xml:space="preserve">072 "Фінанси, банківська справа та страхування" </t>
  </si>
  <si>
    <t>АБП 1</t>
  </si>
  <si>
    <t>АБП 1.1</t>
  </si>
  <si>
    <t>АБП 2</t>
  </si>
  <si>
    <t>АБП 3</t>
  </si>
  <si>
    <t>АБП 4</t>
  </si>
  <si>
    <t>ФМ.1</t>
  </si>
  <si>
    <t>ФМ.2</t>
  </si>
  <si>
    <t>ФМ.3</t>
  </si>
  <si>
    <t>ФМ.4</t>
  </si>
  <si>
    <t>ФМ.5</t>
  </si>
  <si>
    <t>Фінансовий моніторинг</t>
  </si>
  <si>
    <t>Страховий менеджмент</t>
  </si>
  <si>
    <t>Консультаційний проект</t>
  </si>
  <si>
    <t>УФДСП.1</t>
  </si>
  <si>
    <t>УФДСП.2</t>
  </si>
  <si>
    <t>УФДСП.3</t>
  </si>
  <si>
    <t>Фінансова стратегія</t>
  </si>
  <si>
    <t>Фінансовий контролінг</t>
  </si>
  <si>
    <t>Управління вартістю підприємства</t>
  </si>
  <si>
    <t>Інтелектуальні системи обробки фінансової інформації</t>
  </si>
  <si>
    <t>Курсова робота з дисципліни «Фінансовий менеджмент»</t>
  </si>
  <si>
    <t>магістр з фінансів, банківської справи та страхування</t>
  </si>
  <si>
    <r>
      <rPr>
        <i/>
        <sz val="16"/>
        <rFont val="Times New Roman"/>
        <family val="1"/>
        <charset val="204"/>
      </rPr>
      <t>«Фінансовий менеджмент»</t>
    </r>
    <r>
      <rPr>
        <b/>
        <sz val="16"/>
        <rFont val="Times New Roman"/>
        <family val="1"/>
        <charset val="204"/>
      </rPr>
      <t xml:space="preserve"> __________________________________________</t>
    </r>
  </si>
  <si>
    <r>
      <rPr>
        <i/>
        <sz val="16"/>
        <rFont val="Times New Roman"/>
        <family val="1"/>
        <charset val="204"/>
      </rPr>
      <t>«Управління фінансовою діяльністю суб'єктів підприємництва»</t>
    </r>
    <r>
      <rPr>
        <b/>
        <sz val="16"/>
        <rFont val="Times New Roman"/>
        <family val="1"/>
        <charset val="204"/>
      </rPr>
      <t xml:space="preserve"> __________________________________________</t>
    </r>
  </si>
  <si>
    <t>Н. М. Внукова</t>
  </si>
  <si>
    <t>І. В. Журавльова</t>
  </si>
  <si>
    <t>О. М. Колодізєв</t>
  </si>
  <si>
    <t>П. В. Проноза</t>
  </si>
  <si>
    <t>М. В. Афанасьєв</t>
  </si>
  <si>
    <t xml:space="preserve">МАГ-МАЙНОР </t>
  </si>
  <si>
    <t xml:space="preserve">Курсова робота з дисципліни "Бюджетування у банках" </t>
  </si>
  <si>
    <t>Фінансовий моніторинг у банку</t>
  </si>
  <si>
    <t>Міжнародні розрахунки і валютні операції</t>
  </si>
  <si>
    <t>Сучасні інформаційні системи і технології</t>
  </si>
  <si>
    <t xml:space="preserve">Курсова робота з дисципліни "Проектне фінансування" </t>
  </si>
  <si>
    <t>Залік, Екзамен</t>
  </si>
  <si>
    <t>Г. М. Чумак</t>
  </si>
  <si>
    <r>
      <t xml:space="preserve">МІНІСТЕРСТВО ОСВІТИ І НАУКИ УКРАЇНИ                                  </t>
    </r>
    <r>
      <rPr>
        <sz val="14"/>
        <color rgb="FFFF0000"/>
        <rFont val="Times New Roman"/>
        <family val="1"/>
        <charset val="204"/>
      </rPr>
      <t xml:space="preserve">       </t>
    </r>
  </si>
  <si>
    <t xml:space="preserve">Курсова робота з дисципліни "Управління банківськими ризиками" </t>
  </si>
  <si>
    <t>Курсова робота з дисципліни "Маркетинг у банку"</t>
  </si>
  <si>
    <t>Керівник проектної групи (гарант освітньої програми)_______________________________________________________________________________</t>
  </si>
  <si>
    <t>Шифр компетентності</t>
  </si>
  <si>
    <t>КП</t>
  </si>
  <si>
    <t xml:space="preserve"> - консультаційний проект;</t>
  </si>
  <si>
    <t>Науково-дослідна практика</t>
  </si>
  <si>
    <t xml:space="preserve">Науково-дослідна практика </t>
  </si>
  <si>
    <t>ІІІ. КУРСОВИЙ ПРОЕКТ (РОБОТА)</t>
  </si>
  <si>
    <t>КОНСУЛЬТАЦІЙНИЙ ПРОЕКТ</t>
  </si>
  <si>
    <t>ВСЬОГО КП</t>
  </si>
  <si>
    <t>БС, ФН, УФП</t>
  </si>
  <si>
    <r>
      <t xml:space="preserve">Мейджор </t>
    </r>
    <r>
      <rPr>
        <b/>
        <sz val="16"/>
        <color theme="8" tint="-0.249977111117893"/>
        <rFont val="Times New Roman"/>
        <family val="1"/>
        <charset val="204"/>
      </rPr>
      <t>"Фінансовий менеджмент"</t>
    </r>
  </si>
  <si>
    <r>
      <t xml:space="preserve">Мейджор </t>
    </r>
    <r>
      <rPr>
        <b/>
        <sz val="16"/>
        <color theme="8" tint="-0.249977111117893"/>
        <rFont val="Times New Roman"/>
        <family val="1"/>
        <charset val="204"/>
      </rPr>
      <t>"Банківський менеджмент"</t>
    </r>
  </si>
  <si>
    <r>
      <t xml:space="preserve">Мейджор </t>
    </r>
    <r>
      <rPr>
        <b/>
        <sz val="16"/>
        <color theme="8" tint="-0.249977111117893"/>
        <rFont val="Times New Roman"/>
        <family val="1"/>
        <charset val="204"/>
      </rPr>
      <t>"Аналітика банківських процесів"</t>
    </r>
  </si>
  <si>
    <t>Н.В. Предложил заменить название</t>
  </si>
  <si>
    <t>Комплексна курсова работа</t>
  </si>
  <si>
    <t>ВСЬОГО ЗА  МЕЙДЖОРОМ</t>
  </si>
  <si>
    <t>Рік навч.</t>
  </si>
  <si>
    <r>
      <t>Т</t>
    </r>
    <r>
      <rPr>
        <b/>
        <sz val="5"/>
        <rFont val="Times New Roman"/>
        <family val="1"/>
        <charset val="204"/>
      </rPr>
      <t xml:space="preserve"> </t>
    </r>
  </si>
  <si>
    <t>Рік навчання</t>
  </si>
  <si>
    <t>1 рік 4 місяця</t>
  </si>
  <si>
    <t>Управління фінансовою санацією та антикризова фінансова діагностика</t>
  </si>
  <si>
    <t>студенти мають обрати один з запропонованих мейджорів</t>
  </si>
  <si>
    <r>
      <t xml:space="preserve">Мейджор </t>
    </r>
    <r>
      <rPr>
        <b/>
        <sz val="16"/>
        <color theme="8" tint="-0.249977111117893"/>
        <rFont val="Times New Roman"/>
        <family val="1"/>
        <charset val="204"/>
      </rPr>
      <t>"Управління фінансовою діяльністю суб'єктів підприємництва"</t>
    </r>
  </si>
  <si>
    <t>Пакет 1</t>
  </si>
  <si>
    <t>Пакет 2</t>
  </si>
  <si>
    <t>ВСЬОГО ЗА  ПАКЕТОМ</t>
  </si>
  <si>
    <t>ВИБІРКОВІ НАВЧАЛЬНІ ДИСЦИПЛІНИ</t>
  </si>
  <si>
    <t>П 1.1</t>
  </si>
  <si>
    <t>П 1.2</t>
  </si>
  <si>
    <t>П 2.1</t>
  </si>
  <si>
    <t>П 2.2</t>
  </si>
  <si>
    <t>Студенти, що обрали мейджор "Управління фінансовою діяльністю суб'єктів підприємництва", мають обрати один із запропонованих пакетів навчальних дисциплін</t>
  </si>
  <si>
    <t>Системи підтримки прийняття антикризових фінансових рішень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</si>
</sst>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 Cyr"/>
      <family val="2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6"/>
      <color theme="8" tint="-0.249977111117893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3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4" fillId="0" borderId="0" xfId="0" applyFont="1" applyBorder="1"/>
    <xf numFmtId="0" fontId="2" fillId="0" borderId="0" xfId="0" applyFont="1" applyFill="1"/>
    <xf numFmtId="0" fontId="12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4" fillId="0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Fill="1" applyBorder="1"/>
    <xf numFmtId="0" fontId="12" fillId="0" borderId="0" xfId="0" applyFont="1" applyFill="1"/>
    <xf numFmtId="0" fontId="12" fillId="3" borderId="0" xfId="0" applyFont="1" applyFill="1"/>
    <xf numFmtId="0" fontId="12" fillId="0" borderId="0" xfId="0" applyFont="1" applyBorder="1"/>
    <xf numFmtId="0" fontId="17" fillId="2" borderId="8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 indent="1"/>
    </xf>
    <xf numFmtId="0" fontId="13" fillId="0" borderId="0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2" borderId="2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5" fillId="0" borderId="0" xfId="0" applyFont="1" applyFill="1"/>
    <xf numFmtId="0" fontId="5" fillId="0" borderId="0" xfId="0" applyFont="1"/>
    <xf numFmtId="0" fontId="15" fillId="0" borderId="0" xfId="0" applyFont="1" applyFill="1" applyBorder="1"/>
    <xf numFmtId="0" fontId="15" fillId="0" borderId="0" xfId="0" applyFont="1" applyBorder="1"/>
    <xf numFmtId="0" fontId="24" fillId="0" borderId="0" xfId="0" applyFont="1" applyBorder="1" applyAlignment="1">
      <alignment vertical="top"/>
    </xf>
    <xf numFmtId="0" fontId="23" fillId="0" borderId="0" xfId="0" applyFont="1" applyBorder="1" applyAlignment="1"/>
    <xf numFmtId="0" fontId="24" fillId="3" borderId="0" xfId="0" applyFont="1" applyFill="1" applyBorder="1" applyAlignment="1">
      <alignment vertical="top"/>
    </xf>
    <xf numFmtId="0" fontId="10" fillId="2" borderId="9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1" fillId="0" borderId="0" xfId="0" applyFont="1"/>
    <xf numFmtId="0" fontId="12" fillId="0" borderId="29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40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0" xfId="0" applyFont="1"/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0" xfId="0" applyFont="1"/>
    <xf numFmtId="0" fontId="5" fillId="0" borderId="0" xfId="0" applyFont="1" applyBorder="1" applyAlignment="1">
      <alignment vertical="center"/>
    </xf>
    <xf numFmtId="0" fontId="13" fillId="2" borderId="34" xfId="0" applyFont="1" applyFill="1" applyBorder="1" applyAlignment="1">
      <alignment horizontal="center" vertical="center"/>
    </xf>
    <xf numFmtId="0" fontId="10" fillId="3" borderId="4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8" fillId="0" borderId="0" xfId="0" applyFont="1" applyBorder="1" applyAlignment="1"/>
    <xf numFmtId="0" fontId="11" fillId="3" borderId="12" xfId="0" applyFont="1" applyFill="1" applyBorder="1" applyAlignment="1">
      <alignment horizontal="center" vertical="center"/>
    </xf>
    <xf numFmtId="0" fontId="29" fillId="3" borderId="29" xfId="0" applyFont="1" applyFill="1" applyBorder="1" applyAlignment="1">
      <alignment horizontal="center" vertical="center"/>
    </xf>
    <xf numFmtId="0" fontId="25" fillId="0" borderId="0" xfId="0" applyFont="1" applyBorder="1" applyAlignment="1"/>
    <xf numFmtId="0" fontId="3" fillId="0" borderId="0" xfId="0" applyFont="1" applyFill="1" applyBorder="1" applyAlignment="1">
      <alignment horizontal="right" vertical="center" indent="1"/>
    </xf>
    <xf numFmtId="0" fontId="21" fillId="0" borderId="0" xfId="0" applyFont="1" applyFill="1"/>
    <xf numFmtId="0" fontId="3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indent="1"/>
    </xf>
    <xf numFmtId="0" fontId="12" fillId="3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35" fillId="0" borderId="50" xfId="0" applyFont="1" applyBorder="1" applyAlignment="1">
      <alignment vertical="center" wrapText="1"/>
    </xf>
    <xf numFmtId="0" fontId="35" fillId="0" borderId="52" xfId="0" applyFont="1" applyBorder="1" applyAlignment="1">
      <alignment vertical="center" wrapText="1"/>
    </xf>
    <xf numFmtId="0" fontId="13" fillId="0" borderId="40" xfId="0" applyFont="1" applyBorder="1" applyAlignment="1">
      <alignment horizontal="center" vertical="center"/>
    </xf>
    <xf numFmtId="0" fontId="33" fillId="0" borderId="0" xfId="0" applyFont="1"/>
    <xf numFmtId="0" fontId="7" fillId="0" borderId="22" xfId="0" applyFont="1" applyFill="1" applyBorder="1" applyAlignment="1">
      <alignment horizontal="center" vertical="center"/>
    </xf>
    <xf numFmtId="0" fontId="8" fillId="5" borderId="54" xfId="0" applyFont="1" applyFill="1" applyBorder="1" applyAlignment="1">
      <alignment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24" xfId="0" applyFont="1" applyBorder="1" applyAlignment="1">
      <alignment vertical="center" wrapText="1"/>
    </xf>
    <xf numFmtId="0" fontId="27" fillId="0" borderId="49" xfId="0" applyFont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vertical="center" wrapText="1"/>
    </xf>
    <xf numFmtId="0" fontId="37" fillId="0" borderId="2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36" fillId="2" borderId="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54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0" borderId="61" xfId="0" applyFont="1" applyBorder="1" applyAlignment="1">
      <alignment vertical="center"/>
    </xf>
    <xf numFmtId="0" fontId="10" fillId="3" borderId="56" xfId="0" applyFont="1" applyFill="1" applyBorder="1" applyAlignment="1">
      <alignment horizontal="center" vertical="center"/>
    </xf>
    <xf numFmtId="0" fontId="10" fillId="3" borderId="57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3" fillId="0" borderId="56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0" borderId="50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35" fillId="0" borderId="50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3" fillId="0" borderId="54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0" fillId="0" borderId="43" xfId="0" applyFont="1" applyFill="1" applyBorder="1" applyAlignment="1">
      <alignment horizontal="center" vertical="center"/>
    </xf>
    <xf numFmtId="0" fontId="13" fillId="0" borderId="63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horizontal="center" vertical="center"/>
    </xf>
    <xf numFmtId="0" fontId="10" fillId="0" borderId="5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vertical="center"/>
    </xf>
    <xf numFmtId="0" fontId="27" fillId="6" borderId="0" xfId="0" applyFont="1" applyFill="1" applyAlignment="1">
      <alignment vertical="center"/>
    </xf>
    <xf numFmtId="0" fontId="29" fillId="6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vertical="center"/>
    </xf>
    <xf numFmtId="0" fontId="27" fillId="6" borderId="65" xfId="0" applyFont="1" applyFill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0" fillId="0" borderId="38" xfId="0" applyFont="1" applyFill="1" applyBorder="1" applyAlignment="1">
      <alignment horizontal="center" vertical="center"/>
    </xf>
    <xf numFmtId="0" fontId="13" fillId="0" borderId="38" xfId="0" applyFont="1" applyBorder="1" applyAlignment="1">
      <alignment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3" fillId="7" borderId="27" xfId="0" applyFont="1" applyFill="1" applyBorder="1" applyAlignment="1">
      <alignment horizontal="center" vertical="center"/>
    </xf>
    <xf numFmtId="0" fontId="13" fillId="7" borderId="29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/>
    </xf>
    <xf numFmtId="0" fontId="13" fillId="0" borderId="22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0" fillId="0" borderId="62" xfId="0" applyFont="1" applyFill="1" applyBorder="1" applyAlignment="1">
      <alignment horizontal="center" vertical="center"/>
    </xf>
    <xf numFmtId="0" fontId="13" fillId="0" borderId="62" xfId="0" applyFont="1" applyBorder="1" applyAlignment="1">
      <alignment horizontal="left" vertical="center"/>
    </xf>
    <xf numFmtId="0" fontId="12" fillId="0" borderId="68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60" xfId="0" applyFont="1" applyBorder="1" applyAlignment="1">
      <alignment horizontal="left" vertical="center"/>
    </xf>
    <xf numFmtId="0" fontId="13" fillId="2" borderId="48" xfId="0" applyFont="1" applyFill="1" applyBorder="1" applyAlignment="1">
      <alignment horizontal="center" vertical="center"/>
    </xf>
    <xf numFmtId="0" fontId="13" fillId="0" borderId="67" xfId="0" applyFont="1" applyBorder="1" applyAlignment="1">
      <alignment vertical="center"/>
    </xf>
    <xf numFmtId="0" fontId="0" fillId="0" borderId="0" xfId="0" applyAlignment="1"/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74" xfId="0" applyFont="1" applyFill="1" applyBorder="1" applyAlignment="1">
      <alignment horizontal="center" vertical="center"/>
    </xf>
    <xf numFmtId="0" fontId="9" fillId="7" borderId="75" xfId="0" applyFont="1" applyFill="1" applyBorder="1" applyAlignment="1">
      <alignment horizontal="center" vertical="center"/>
    </xf>
    <xf numFmtId="0" fontId="9" fillId="7" borderId="76" xfId="0" applyFont="1" applyFill="1" applyBorder="1" applyAlignment="1">
      <alignment horizontal="center" vertical="center"/>
    </xf>
    <xf numFmtId="0" fontId="8" fillId="3" borderId="7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9" fillId="3" borderId="78" xfId="0" applyFont="1" applyFill="1" applyBorder="1" applyAlignment="1">
      <alignment horizontal="center" vertical="center"/>
    </xf>
    <xf numFmtId="0" fontId="9" fillId="3" borderId="79" xfId="0" applyFont="1" applyFill="1" applyBorder="1" applyAlignment="1">
      <alignment horizontal="center" vertical="center"/>
    </xf>
    <xf numFmtId="0" fontId="15" fillId="3" borderId="0" xfId="0" applyFont="1" applyFill="1"/>
    <xf numFmtId="0" fontId="41" fillId="3" borderId="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/>
    </xf>
    <xf numFmtId="0" fontId="7" fillId="3" borderId="31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5" fillId="0" borderId="0" xfId="0" applyFont="1"/>
    <xf numFmtId="0" fontId="2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5" fillId="0" borderId="0" xfId="0" applyFont="1" applyFill="1"/>
    <xf numFmtId="0" fontId="44" fillId="0" borderId="0" xfId="0" applyFont="1" applyFill="1" applyAlignment="1"/>
    <xf numFmtId="0" fontId="7" fillId="0" borderId="9" xfId="0" applyFont="1" applyFill="1" applyBorder="1" applyAlignment="1">
      <alignment horizontal="left"/>
    </xf>
    <xf numFmtId="0" fontId="37" fillId="0" borderId="0" xfId="0" applyFont="1" applyFill="1" applyBorder="1" applyAlignment="1">
      <alignment textRotation="90" wrapText="1"/>
    </xf>
    <xf numFmtId="0" fontId="38" fillId="0" borderId="0" xfId="0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3" fillId="7" borderId="9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27" fillId="0" borderId="9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71" xfId="0" applyFont="1" applyFill="1" applyBorder="1" applyAlignment="1">
      <alignment horizontal="center" vertical="center"/>
    </xf>
    <xf numFmtId="0" fontId="40" fillId="7" borderId="69" xfId="0" applyFont="1" applyFill="1" applyBorder="1" applyAlignment="1">
      <alignment horizontal="center" vertical="center" textRotation="90" wrapText="1"/>
    </xf>
    <xf numFmtId="0" fontId="40" fillId="7" borderId="73" xfId="0" applyFont="1" applyFill="1" applyBorder="1" applyAlignment="1">
      <alignment horizontal="center" vertical="center" textRotation="90" wrapText="1"/>
    </xf>
    <xf numFmtId="0" fontId="8" fillId="7" borderId="1" xfId="0" applyFont="1" applyFill="1" applyBorder="1" applyAlignment="1">
      <alignment horizontal="center" vertical="center"/>
    </xf>
    <xf numFmtId="0" fontId="8" fillId="7" borderId="7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8" fillId="7" borderId="72" xfId="0" applyFont="1" applyFill="1" applyBorder="1" applyAlignment="1">
      <alignment horizontal="center" vertical="center"/>
    </xf>
    <xf numFmtId="0" fontId="8" fillId="7" borderId="63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textRotation="90" wrapText="1"/>
    </xf>
    <xf numFmtId="0" fontId="9" fillId="7" borderId="9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textRotation="90" wrapText="1"/>
    </xf>
    <xf numFmtId="0" fontId="7" fillId="7" borderId="9" xfId="0" applyFont="1" applyFill="1" applyBorder="1" applyAlignment="1">
      <alignment horizontal="center" textRotation="90"/>
    </xf>
    <xf numFmtId="0" fontId="13" fillId="7" borderId="9" xfId="0" applyFont="1" applyFill="1" applyBorder="1" applyAlignment="1">
      <alignment horizontal="center" textRotation="90" wrapText="1"/>
    </xf>
    <xf numFmtId="0" fontId="8" fillId="3" borderId="58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64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81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60" xfId="0" applyFont="1" applyFill="1" applyBorder="1" applyAlignment="1">
      <alignment horizontal="center" vertical="center"/>
    </xf>
    <xf numFmtId="0" fontId="23" fillId="3" borderId="68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23" fillId="3" borderId="81" xfId="0" applyFont="1" applyFill="1" applyBorder="1" applyAlignment="1">
      <alignment horizontal="center" vertical="center"/>
    </xf>
    <xf numFmtId="0" fontId="23" fillId="3" borderId="64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textRotation="90" wrapText="1"/>
    </xf>
    <xf numFmtId="0" fontId="17" fillId="0" borderId="15" xfId="0" applyFont="1" applyFill="1" applyBorder="1" applyAlignment="1">
      <alignment horizontal="center" textRotation="90" wrapText="1"/>
    </xf>
    <xf numFmtId="0" fontId="17" fillId="0" borderId="17" xfId="0" applyFont="1" applyFill="1" applyBorder="1" applyAlignment="1">
      <alignment horizont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 textRotation="90" wrapText="1"/>
    </xf>
    <xf numFmtId="0" fontId="17" fillId="0" borderId="15" xfId="0" applyNumberFormat="1" applyFont="1" applyBorder="1" applyAlignment="1">
      <alignment horizontal="center" textRotation="90" wrapText="1"/>
    </xf>
    <xf numFmtId="0" fontId="17" fillId="0" borderId="17" xfId="0" applyNumberFormat="1" applyFont="1" applyBorder="1" applyAlignment="1">
      <alignment horizont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textRotation="90" wrapText="1"/>
    </xf>
    <xf numFmtId="0" fontId="17" fillId="0" borderId="12" xfId="0" applyFont="1" applyBorder="1" applyAlignment="1">
      <alignment horizontal="center" textRotation="90" wrapText="1"/>
    </xf>
    <xf numFmtId="0" fontId="17" fillId="0" borderId="9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textRotation="90" wrapText="1"/>
    </xf>
    <xf numFmtId="0" fontId="17" fillId="0" borderId="18" xfId="0" applyFont="1" applyBorder="1" applyAlignment="1">
      <alignment horizontal="center" textRotation="90" wrapText="1"/>
    </xf>
    <xf numFmtId="0" fontId="19" fillId="0" borderId="46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 indent="1"/>
    </xf>
    <xf numFmtId="0" fontId="13" fillId="0" borderId="46" xfId="0" applyFont="1" applyBorder="1" applyAlignment="1">
      <alignment horizontal="right" vertical="center" indent="1"/>
    </xf>
    <xf numFmtId="0" fontId="13" fillId="0" borderId="31" xfId="0" applyFont="1" applyBorder="1" applyAlignment="1">
      <alignment horizontal="right" vertical="center" indent="1"/>
    </xf>
    <xf numFmtId="0" fontId="3" fillId="0" borderId="27" xfId="0" applyFont="1" applyBorder="1" applyAlignment="1">
      <alignment horizontal="right" vertical="center" indent="1"/>
    </xf>
    <xf numFmtId="0" fontId="3" fillId="0" borderId="63" xfId="0" applyFont="1" applyBorder="1" applyAlignment="1">
      <alignment horizontal="right" vertical="center" indent="1"/>
    </xf>
    <xf numFmtId="0" fontId="3" fillId="0" borderId="28" xfId="0" applyFont="1" applyBorder="1" applyAlignment="1">
      <alignment horizontal="right" vertical="center" indent="1"/>
    </xf>
    <xf numFmtId="0" fontId="8" fillId="0" borderId="27" xfId="0" applyFont="1" applyBorder="1" applyAlignment="1">
      <alignment horizontal="right" vertical="center" indent="1"/>
    </xf>
    <xf numFmtId="0" fontId="8" fillId="0" borderId="63" xfId="0" applyFont="1" applyBorder="1" applyAlignment="1">
      <alignment horizontal="right" vertical="center" indent="1"/>
    </xf>
    <xf numFmtId="0" fontId="8" fillId="0" borderId="28" xfId="0" applyFont="1" applyBorder="1" applyAlignment="1">
      <alignment horizontal="right" vertical="center" inden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right" vertical="center" indent="1"/>
    </xf>
    <xf numFmtId="0" fontId="19" fillId="0" borderId="45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 indent="1"/>
    </xf>
    <xf numFmtId="0" fontId="5" fillId="0" borderId="19" xfId="0" applyFont="1" applyBorder="1" applyAlignment="1">
      <alignment horizontal="right" vertical="center" indent="1"/>
    </xf>
    <xf numFmtId="0" fontId="5" fillId="0" borderId="12" xfId="0" applyFont="1" applyBorder="1" applyAlignment="1">
      <alignment horizontal="right" vertical="center" indent="1"/>
    </xf>
    <xf numFmtId="0" fontId="5" fillId="0" borderId="25" xfId="0" applyFont="1" applyBorder="1" applyAlignment="1">
      <alignment horizontal="right" vertical="center" indent="1"/>
    </xf>
    <xf numFmtId="0" fontId="4" fillId="0" borderId="27" xfId="0" applyFont="1" applyBorder="1" applyAlignment="1">
      <alignment horizontal="right" vertical="center" indent="1"/>
    </xf>
    <xf numFmtId="0" fontId="4" fillId="0" borderId="63" xfId="0" applyFont="1" applyBorder="1" applyAlignment="1">
      <alignment horizontal="right" vertical="center" indent="1"/>
    </xf>
    <xf numFmtId="0" fontId="4" fillId="0" borderId="28" xfId="0" applyFont="1" applyBorder="1" applyAlignment="1">
      <alignment horizontal="right" vertical="center" indent="1"/>
    </xf>
    <xf numFmtId="0" fontId="3" fillId="2" borderId="27" xfId="0" applyFont="1" applyFill="1" applyBorder="1" applyAlignment="1">
      <alignment horizontal="right" vertical="center" indent="1"/>
    </xf>
    <xf numFmtId="0" fontId="3" fillId="2" borderId="63" xfId="0" applyFont="1" applyFill="1" applyBorder="1" applyAlignment="1">
      <alignment horizontal="right" vertical="center" indent="1"/>
    </xf>
    <xf numFmtId="0" fontId="3" fillId="2" borderId="37" xfId="0" applyFont="1" applyFill="1" applyBorder="1" applyAlignment="1">
      <alignment horizontal="right" vertical="center" indent="1"/>
    </xf>
    <xf numFmtId="0" fontId="5" fillId="0" borderId="33" xfId="0" applyFont="1" applyBorder="1" applyAlignment="1">
      <alignment horizontal="right" vertical="center" indent="1"/>
    </xf>
    <xf numFmtId="0" fontId="5" fillId="0" borderId="64" xfId="0" applyFont="1" applyBorder="1" applyAlignment="1">
      <alignment horizontal="right" vertical="center" indent="1"/>
    </xf>
    <xf numFmtId="0" fontId="5" fillId="0" borderId="35" xfId="0" applyFont="1" applyBorder="1" applyAlignment="1">
      <alignment horizontal="right" vertical="center" indent="1"/>
    </xf>
    <xf numFmtId="0" fontId="5" fillId="0" borderId="36" xfId="0" applyFont="1" applyBorder="1" applyAlignment="1">
      <alignment horizontal="right" vertical="center" indent="1"/>
    </xf>
    <xf numFmtId="0" fontId="5" fillId="0" borderId="15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9" xfId="0" applyFont="1" applyBorder="1" applyAlignment="1">
      <alignment horizontal="right" vertical="center" indent="1"/>
    </xf>
    <xf numFmtId="0" fontId="5" fillId="0" borderId="23" xfId="0" applyFont="1" applyBorder="1" applyAlignment="1">
      <alignment horizontal="right" vertical="center" indent="1"/>
    </xf>
    <xf numFmtId="0" fontId="19" fillId="0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right" vertical="center" indent="1"/>
    </xf>
    <xf numFmtId="0" fontId="3" fillId="0" borderId="46" xfId="0" applyFont="1" applyBorder="1" applyAlignment="1">
      <alignment horizontal="right" vertical="center" indent="1"/>
    </xf>
    <xf numFmtId="0" fontId="3" fillId="0" borderId="39" xfId="0" applyFont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8" fillId="8" borderId="67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1"/>
  <sheetViews>
    <sheetView showZeros="0" tabSelected="1" view="pageBreakPreview" zoomScale="59" zoomScaleNormal="100" zoomScaleSheetLayoutView="59" workbookViewId="0">
      <selection activeCell="K20" sqref="K20"/>
    </sheetView>
  </sheetViews>
  <sheetFormatPr defaultRowHeight="15.75" x14ac:dyDescent="0.25"/>
  <cols>
    <col min="1" max="1" width="4.42578125" style="1" customWidth="1"/>
    <col min="2" max="53" width="3.28515625" style="1" customWidth="1"/>
    <col min="54" max="54" width="4" style="1" customWidth="1"/>
    <col min="55" max="16384" width="9.140625" style="1"/>
  </cols>
  <sheetData>
    <row r="1" spans="1:54" ht="18" customHeight="1" x14ac:dyDescent="0.3">
      <c r="A1" s="318" t="s">
        <v>169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</row>
    <row r="2" spans="1:54" ht="18" customHeight="1" x14ac:dyDescent="0.3">
      <c r="A2" s="319" t="s">
        <v>0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</row>
    <row r="3" spans="1:54" ht="47.25" customHeight="1" x14ac:dyDescent="0.25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320"/>
      <c r="BA3" s="320"/>
    </row>
    <row r="4" spans="1:54" ht="51" customHeight="1" x14ac:dyDescent="0.25">
      <c r="A4" s="320" t="s">
        <v>1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20"/>
      <c r="AL4" s="320"/>
      <c r="AM4" s="320"/>
      <c r="AN4" s="320"/>
      <c r="AO4" s="320"/>
      <c r="AP4" s="320"/>
      <c r="AQ4" s="320"/>
      <c r="AR4" s="320"/>
      <c r="AS4" s="320"/>
      <c r="AT4" s="320"/>
      <c r="AU4" s="320"/>
      <c r="AV4" s="320"/>
      <c r="AW4" s="320"/>
      <c r="AX4" s="320"/>
      <c r="AY4" s="320"/>
      <c r="AZ4" s="320"/>
      <c r="BA4" s="320"/>
    </row>
    <row r="5" spans="1:54" ht="6.75" hidden="1" customHeight="1" x14ac:dyDescent="0.25"/>
    <row r="6" spans="1:54" ht="19.5" customHeight="1" x14ac:dyDescent="0.3">
      <c r="A6" s="124" t="str">
        <f>CONCATENATE("Підготовки ",BC1," з галузі знань : ",)</f>
        <v xml:space="preserve">Підготовки  з галузі знань : 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 t="s">
        <v>130</v>
      </c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4" t="s">
        <v>3</v>
      </c>
      <c r="AL6" s="125"/>
      <c r="AM6" s="125"/>
      <c r="AN6" s="125"/>
      <c r="AO6" s="125"/>
      <c r="AP6" s="125"/>
      <c r="AQ6" s="5" t="s">
        <v>4</v>
      </c>
      <c r="AR6" s="125"/>
      <c r="AS6" s="125"/>
      <c r="AT6" s="125"/>
      <c r="AU6" s="125"/>
      <c r="AV6" s="125"/>
      <c r="AW6" s="125"/>
      <c r="AX6" s="125"/>
      <c r="AY6" s="125"/>
      <c r="AZ6" s="125"/>
      <c r="BA6" s="125"/>
    </row>
    <row r="7" spans="1:54" ht="19.5" customHeight="1" x14ac:dyDescent="0.3">
      <c r="A7" s="124" t="s">
        <v>99</v>
      </c>
      <c r="B7" s="125"/>
      <c r="C7" s="125"/>
      <c r="D7" s="125"/>
      <c r="E7" s="125"/>
      <c r="F7" s="125"/>
      <c r="G7" s="7" t="s">
        <v>131</v>
      </c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6" t="s">
        <v>2</v>
      </c>
      <c r="AL7" s="125"/>
      <c r="AM7" s="125"/>
      <c r="AN7" s="125"/>
      <c r="AO7" s="125"/>
      <c r="AP7" s="125"/>
      <c r="AQ7" s="5" t="s">
        <v>191</v>
      </c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2"/>
    </row>
    <row r="8" spans="1:54" ht="19.5" customHeight="1" x14ac:dyDescent="0.3">
      <c r="A8" s="127" t="s">
        <v>100</v>
      </c>
      <c r="B8" s="4"/>
      <c r="C8" s="2"/>
      <c r="D8" s="4"/>
      <c r="E8" s="5" t="s">
        <v>153</v>
      </c>
      <c r="F8" s="2"/>
      <c r="G8" s="4"/>
      <c r="H8" s="2"/>
      <c r="I8" s="4"/>
      <c r="J8" s="4"/>
      <c r="K8" s="4"/>
      <c r="L8" s="4"/>
      <c r="M8" s="4"/>
      <c r="N8" s="4"/>
      <c r="O8" s="2"/>
      <c r="P8" s="2"/>
      <c r="Q8" s="5"/>
      <c r="R8" s="2"/>
      <c r="S8" s="2"/>
      <c r="T8" s="4"/>
      <c r="U8" s="4"/>
      <c r="V8" s="4"/>
      <c r="W8" s="4"/>
      <c r="X8" s="2"/>
      <c r="Y8" s="5"/>
      <c r="Z8" s="5"/>
      <c r="AA8" s="5"/>
      <c r="AB8" s="5"/>
      <c r="AC8" s="5"/>
      <c r="AD8" s="5"/>
      <c r="AE8" s="5"/>
      <c r="AF8" s="2"/>
      <c r="AG8" s="2"/>
      <c r="AH8" s="2"/>
      <c r="AI8" s="2"/>
      <c r="AJ8" s="5"/>
      <c r="AK8" s="6" t="s">
        <v>5</v>
      </c>
      <c r="AL8" s="2"/>
      <c r="AM8" s="2"/>
      <c r="AN8" s="3"/>
      <c r="AO8" s="3" t="s">
        <v>101</v>
      </c>
      <c r="AP8" s="2"/>
      <c r="AQ8" s="2"/>
      <c r="AR8" s="5"/>
      <c r="AS8" s="5"/>
      <c r="AT8" s="5"/>
      <c r="AU8" s="5"/>
      <c r="AV8" s="2"/>
      <c r="AW8" s="5"/>
      <c r="AX8" s="5"/>
      <c r="AY8" s="5"/>
      <c r="AZ8" s="5"/>
      <c r="BA8" s="5"/>
      <c r="BB8" s="2"/>
    </row>
    <row r="9" spans="1:54" ht="21" customHeight="1" x14ac:dyDescent="0.3">
      <c r="A9" s="4"/>
      <c r="B9" s="4"/>
      <c r="C9" s="2"/>
      <c r="D9" s="4"/>
      <c r="E9" s="5"/>
      <c r="F9" s="2"/>
      <c r="G9" s="4"/>
      <c r="H9" s="4"/>
      <c r="I9" s="4"/>
      <c r="J9" s="4"/>
      <c r="K9" s="4"/>
      <c r="L9" s="4"/>
      <c r="M9" s="4"/>
      <c r="N9" s="4"/>
      <c r="O9" s="2"/>
      <c r="P9" s="2"/>
      <c r="Q9" s="5"/>
      <c r="R9" s="2"/>
      <c r="S9" s="2"/>
      <c r="T9" s="4"/>
      <c r="U9" s="4"/>
      <c r="V9" s="4"/>
      <c r="W9" s="4"/>
      <c r="X9" s="2"/>
      <c r="Y9" s="5"/>
      <c r="Z9" s="5"/>
      <c r="AA9" s="5"/>
      <c r="AB9" s="5"/>
      <c r="AC9" s="5"/>
      <c r="AD9" s="5"/>
      <c r="AE9" s="5"/>
      <c r="AF9" s="2"/>
      <c r="AG9" s="2"/>
      <c r="AH9" s="2"/>
      <c r="AI9" s="2"/>
      <c r="AJ9" s="5"/>
      <c r="AK9" s="2"/>
      <c r="AL9" s="2"/>
      <c r="AM9" s="2"/>
      <c r="AN9" s="5"/>
      <c r="AO9" s="2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</row>
    <row r="10" spans="1:54" ht="22.5" customHeight="1" x14ac:dyDescent="0.3">
      <c r="A10" s="319" t="s">
        <v>6</v>
      </c>
      <c r="B10" s="319"/>
      <c r="C10" s="319"/>
      <c r="D10" s="319"/>
      <c r="E10" s="319"/>
      <c r="F10" s="319"/>
      <c r="G10" s="319"/>
      <c r="H10" s="319"/>
      <c r="I10" s="319"/>
      <c r="J10" s="319"/>
      <c r="K10" s="319"/>
      <c r="L10" s="319"/>
      <c r="M10" s="319"/>
      <c r="N10" s="319"/>
      <c r="O10" s="319"/>
      <c r="P10" s="319"/>
      <c r="Q10" s="319"/>
      <c r="R10" s="319"/>
      <c r="S10" s="319"/>
      <c r="T10" s="319"/>
      <c r="U10" s="319"/>
      <c r="V10" s="319"/>
      <c r="W10" s="319"/>
      <c r="X10" s="319"/>
      <c r="Y10" s="319"/>
      <c r="Z10" s="319"/>
      <c r="AA10" s="319"/>
      <c r="AB10" s="319"/>
      <c r="AC10" s="319"/>
      <c r="AD10" s="319"/>
      <c r="AE10" s="319"/>
      <c r="AF10" s="319"/>
      <c r="AG10" s="319"/>
      <c r="AH10" s="319"/>
      <c r="AI10" s="319"/>
      <c r="AJ10" s="319"/>
      <c r="AK10" s="319"/>
      <c r="AL10" s="319"/>
      <c r="AM10" s="319"/>
      <c r="AN10" s="319"/>
      <c r="AO10" s="319"/>
      <c r="AP10" s="319"/>
      <c r="AQ10" s="319"/>
      <c r="AR10" s="319"/>
      <c r="AS10" s="319"/>
      <c r="AT10" s="319"/>
      <c r="AU10" s="319"/>
      <c r="AV10" s="319"/>
      <c r="AW10" s="319"/>
      <c r="AX10" s="319"/>
      <c r="AY10" s="319"/>
      <c r="AZ10" s="319"/>
      <c r="BA10" s="319"/>
    </row>
    <row r="11" spans="1:54" ht="3" customHeight="1" thickBot="1" x14ac:dyDescent="0.3"/>
    <row r="12" spans="1:54" s="8" customFormat="1" ht="17.25" customHeight="1" thickBot="1" x14ac:dyDescent="0.3">
      <c r="A12" s="323" t="s">
        <v>188</v>
      </c>
      <c r="B12" s="325" t="s">
        <v>7</v>
      </c>
      <c r="C12" s="325"/>
      <c r="D12" s="325"/>
      <c r="E12" s="325"/>
      <c r="F12" s="325"/>
      <c r="G12" s="321" t="s">
        <v>8</v>
      </c>
      <c r="H12" s="321"/>
      <c r="I12" s="321"/>
      <c r="J12" s="321"/>
      <c r="K12" s="321" t="s">
        <v>9</v>
      </c>
      <c r="L12" s="321"/>
      <c r="M12" s="321"/>
      <c r="N12" s="321"/>
      <c r="O12" s="321" t="s">
        <v>10</v>
      </c>
      <c r="P12" s="321"/>
      <c r="Q12" s="321"/>
      <c r="R12" s="321"/>
      <c r="S12" s="321"/>
      <c r="T12" s="321" t="s">
        <v>11</v>
      </c>
      <c r="U12" s="321"/>
      <c r="V12" s="321"/>
      <c r="W12" s="321"/>
      <c r="X12" s="321" t="s">
        <v>12</v>
      </c>
      <c r="Y12" s="321"/>
      <c r="Z12" s="321"/>
      <c r="AA12" s="326"/>
      <c r="AB12" s="325" t="s">
        <v>13</v>
      </c>
      <c r="AC12" s="321"/>
      <c r="AD12" s="321"/>
      <c r="AE12" s="321"/>
      <c r="AF12" s="321"/>
      <c r="AG12" s="321" t="s">
        <v>14</v>
      </c>
      <c r="AH12" s="321"/>
      <c r="AI12" s="321"/>
      <c r="AJ12" s="321"/>
      <c r="AK12" s="321" t="s">
        <v>15</v>
      </c>
      <c r="AL12" s="321"/>
      <c r="AM12" s="321"/>
      <c r="AN12" s="321"/>
      <c r="AO12" s="321" t="s">
        <v>16</v>
      </c>
      <c r="AP12" s="321"/>
      <c r="AQ12" s="321"/>
      <c r="AR12" s="321"/>
      <c r="AS12" s="321"/>
      <c r="AT12" s="321" t="s">
        <v>17</v>
      </c>
      <c r="AU12" s="321"/>
      <c r="AV12" s="321"/>
      <c r="AW12" s="322"/>
      <c r="AX12" s="328" t="s">
        <v>18</v>
      </c>
      <c r="AY12" s="329"/>
      <c r="AZ12" s="329"/>
      <c r="BA12" s="329"/>
      <c r="BB12" s="330"/>
    </row>
    <row r="13" spans="1:54" s="8" customFormat="1" ht="17.25" customHeight="1" thickBot="1" x14ac:dyDescent="0.3">
      <c r="A13" s="324"/>
      <c r="B13" s="280">
        <v>1</v>
      </c>
      <c r="C13" s="281">
        <v>2</v>
      </c>
      <c r="D13" s="281">
        <v>3</v>
      </c>
      <c r="E13" s="281">
        <v>4</v>
      </c>
      <c r="F13" s="281">
        <v>5</v>
      </c>
      <c r="G13" s="281">
        <v>6</v>
      </c>
      <c r="H13" s="281">
        <v>7</v>
      </c>
      <c r="I13" s="281">
        <v>8</v>
      </c>
      <c r="J13" s="281">
        <v>9</v>
      </c>
      <c r="K13" s="281">
        <v>10</v>
      </c>
      <c r="L13" s="281">
        <v>11</v>
      </c>
      <c r="M13" s="281">
        <v>12</v>
      </c>
      <c r="N13" s="281">
        <v>13</v>
      </c>
      <c r="O13" s="281">
        <v>14</v>
      </c>
      <c r="P13" s="281">
        <v>15</v>
      </c>
      <c r="Q13" s="281">
        <v>16</v>
      </c>
      <c r="R13" s="281">
        <v>17</v>
      </c>
      <c r="S13" s="281">
        <v>18</v>
      </c>
      <c r="T13" s="281">
        <v>19</v>
      </c>
      <c r="U13" s="281">
        <v>20</v>
      </c>
      <c r="V13" s="281">
        <v>21</v>
      </c>
      <c r="W13" s="281">
        <v>22</v>
      </c>
      <c r="X13" s="281">
        <v>23</v>
      </c>
      <c r="Y13" s="281">
        <v>24</v>
      </c>
      <c r="Z13" s="281">
        <v>25</v>
      </c>
      <c r="AA13" s="282">
        <v>26</v>
      </c>
      <c r="AB13" s="280">
        <v>27</v>
      </c>
      <c r="AC13" s="281">
        <v>28</v>
      </c>
      <c r="AD13" s="281">
        <v>29</v>
      </c>
      <c r="AE13" s="281">
        <v>30</v>
      </c>
      <c r="AF13" s="281">
        <v>31</v>
      </c>
      <c r="AG13" s="281">
        <v>32</v>
      </c>
      <c r="AH13" s="281">
        <v>33</v>
      </c>
      <c r="AI13" s="281">
        <v>34</v>
      </c>
      <c r="AJ13" s="281">
        <v>35</v>
      </c>
      <c r="AK13" s="281">
        <v>36</v>
      </c>
      <c r="AL13" s="281">
        <v>37</v>
      </c>
      <c r="AM13" s="281">
        <v>38</v>
      </c>
      <c r="AN13" s="281">
        <v>39</v>
      </c>
      <c r="AO13" s="281">
        <v>40</v>
      </c>
      <c r="AP13" s="281">
        <v>41</v>
      </c>
      <c r="AQ13" s="281">
        <v>42</v>
      </c>
      <c r="AR13" s="281">
        <v>43</v>
      </c>
      <c r="AS13" s="281">
        <v>44</v>
      </c>
      <c r="AT13" s="281">
        <v>45</v>
      </c>
      <c r="AU13" s="281">
        <v>46</v>
      </c>
      <c r="AV13" s="281">
        <v>47</v>
      </c>
      <c r="AW13" s="281">
        <v>48</v>
      </c>
      <c r="AX13" s="283">
        <v>49</v>
      </c>
      <c r="AY13" s="283">
        <v>50</v>
      </c>
      <c r="AZ13" s="283">
        <v>51</v>
      </c>
      <c r="BA13" s="284">
        <v>52</v>
      </c>
      <c r="BB13" s="284">
        <v>53</v>
      </c>
    </row>
    <row r="14" spans="1:54" ht="16.5" thickBot="1" x14ac:dyDescent="0.3">
      <c r="A14" s="285" t="s">
        <v>19</v>
      </c>
      <c r="B14" s="286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8"/>
      <c r="N14" s="288"/>
      <c r="O14" s="288"/>
      <c r="P14" s="288"/>
      <c r="Q14" s="288"/>
      <c r="R14" s="289"/>
      <c r="S14" s="290" t="s">
        <v>23</v>
      </c>
      <c r="T14" s="291" t="s">
        <v>20</v>
      </c>
      <c r="U14" s="292" t="s">
        <v>20</v>
      </c>
      <c r="V14" s="129" t="s">
        <v>21</v>
      </c>
      <c r="W14" s="129" t="s">
        <v>21</v>
      </c>
      <c r="X14" s="129" t="s">
        <v>21</v>
      </c>
      <c r="Y14" s="293" t="s">
        <v>96</v>
      </c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129"/>
      <c r="AP14" s="129" t="s">
        <v>21</v>
      </c>
      <c r="AQ14" s="129" t="s">
        <v>21</v>
      </c>
      <c r="AR14" s="129" t="s">
        <v>21</v>
      </c>
      <c r="AS14" s="129" t="s">
        <v>20</v>
      </c>
      <c r="AT14" s="292" t="s">
        <v>20</v>
      </c>
      <c r="AU14" s="292" t="s">
        <v>20</v>
      </c>
      <c r="AV14" s="292" t="s">
        <v>20</v>
      </c>
      <c r="AW14" s="292" t="s">
        <v>20</v>
      </c>
      <c r="AX14" s="292" t="s">
        <v>20</v>
      </c>
      <c r="AY14" s="292" t="s">
        <v>20</v>
      </c>
      <c r="AZ14" s="292" t="s">
        <v>20</v>
      </c>
      <c r="BA14" s="294" t="s">
        <v>20</v>
      </c>
      <c r="BB14" s="294" t="s">
        <v>20</v>
      </c>
    </row>
    <row r="15" spans="1:54" ht="16.5" thickBot="1" x14ac:dyDescent="0.3">
      <c r="A15" s="295" t="s">
        <v>22</v>
      </c>
      <c r="B15" s="296" t="s">
        <v>189</v>
      </c>
      <c r="C15" s="296" t="s">
        <v>189</v>
      </c>
      <c r="D15" s="128" t="s">
        <v>24</v>
      </c>
      <c r="E15" s="128" t="s">
        <v>24</v>
      </c>
      <c r="F15" s="128" t="s">
        <v>24</v>
      </c>
      <c r="G15" s="128" t="s">
        <v>24</v>
      </c>
      <c r="H15" s="128" t="s">
        <v>24</v>
      </c>
      <c r="I15" s="128" t="s">
        <v>25</v>
      </c>
      <c r="J15" s="128" t="s">
        <v>25</v>
      </c>
      <c r="K15" s="128" t="s">
        <v>25</v>
      </c>
      <c r="L15" s="128" t="s">
        <v>25</v>
      </c>
      <c r="M15" s="128" t="s">
        <v>25</v>
      </c>
      <c r="N15" s="128" t="s">
        <v>25</v>
      </c>
      <c r="O15" s="297" t="s">
        <v>102</v>
      </c>
      <c r="P15" s="297" t="s">
        <v>102</v>
      </c>
      <c r="Q15" s="297" t="s">
        <v>102</v>
      </c>
      <c r="R15" s="297" t="s">
        <v>102</v>
      </c>
      <c r="S15" s="298" t="s">
        <v>102</v>
      </c>
      <c r="T15" s="289"/>
      <c r="U15" s="289"/>
      <c r="V15" s="289"/>
      <c r="W15" s="289"/>
      <c r="X15" s="289"/>
      <c r="Y15" s="289"/>
      <c r="Z15" s="289"/>
      <c r="AA15" s="28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300"/>
      <c r="AP15" s="300"/>
      <c r="AQ15" s="300"/>
      <c r="AR15" s="301"/>
      <c r="AS15" s="301"/>
      <c r="AT15" s="301"/>
      <c r="AU15" s="301"/>
      <c r="AV15" s="301"/>
      <c r="AW15" s="301"/>
      <c r="AX15" s="301"/>
      <c r="AY15" s="301"/>
      <c r="AZ15" s="301"/>
      <c r="BA15" s="301"/>
      <c r="BB15" s="289"/>
    </row>
    <row r="16" spans="1:54" ht="3" customHeight="1" x14ac:dyDescent="0.25">
      <c r="A16" s="302"/>
      <c r="B16" s="302"/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302"/>
      <c r="N16" s="302"/>
      <c r="O16" s="302"/>
      <c r="P16" s="302"/>
      <c r="Q16" s="302"/>
      <c r="R16" s="302"/>
      <c r="S16" s="302"/>
      <c r="T16" s="302"/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</row>
    <row r="17" spans="1:61" s="10" customFormat="1" ht="15" x14ac:dyDescent="0.25">
      <c r="A17" s="303"/>
      <c r="B17" s="303"/>
      <c r="C17" s="303"/>
      <c r="D17" s="303"/>
      <c r="E17" s="303"/>
      <c r="F17" s="304"/>
      <c r="G17" s="304" t="s">
        <v>26</v>
      </c>
      <c r="H17" s="303"/>
      <c r="I17" s="303"/>
      <c r="J17" s="303"/>
      <c r="K17" s="303"/>
      <c r="L17" s="249"/>
      <c r="M17" s="250" t="s">
        <v>27</v>
      </c>
      <c r="N17" s="250"/>
      <c r="O17" s="250"/>
      <c r="P17" s="250"/>
      <c r="Q17" s="250"/>
      <c r="R17" s="250"/>
      <c r="S17" s="250"/>
      <c r="T17" s="250"/>
      <c r="U17" s="251" t="s">
        <v>21</v>
      </c>
      <c r="V17" s="250" t="s">
        <v>28</v>
      </c>
      <c r="W17" s="250"/>
      <c r="X17" s="250"/>
      <c r="Y17" s="250"/>
      <c r="Z17" s="250"/>
      <c r="AA17" s="250"/>
      <c r="AB17" s="250"/>
      <c r="AC17" s="252" t="s">
        <v>20</v>
      </c>
      <c r="AD17" s="250" t="s">
        <v>29</v>
      </c>
      <c r="AE17" s="250"/>
      <c r="AF17" s="250"/>
      <c r="AG17" s="250"/>
      <c r="AH17" s="253" t="s">
        <v>174</v>
      </c>
      <c r="AI17" s="254" t="s">
        <v>175</v>
      </c>
      <c r="AJ17" s="250"/>
      <c r="AK17" s="250"/>
      <c r="AL17" s="250"/>
      <c r="AM17" s="250"/>
      <c r="AN17" s="250"/>
      <c r="AO17" s="250"/>
      <c r="AP17" s="250"/>
      <c r="AQ17" s="250"/>
      <c r="AR17" s="252" t="s">
        <v>25</v>
      </c>
      <c r="AS17" s="250" t="s">
        <v>103</v>
      </c>
      <c r="AT17" s="250"/>
      <c r="AU17" s="250"/>
      <c r="AV17" s="250"/>
      <c r="AW17" s="250"/>
      <c r="AX17" s="250"/>
      <c r="AY17" s="250"/>
      <c r="AZ17" s="250"/>
      <c r="BA17" s="250"/>
      <c r="BB17" s="303"/>
    </row>
    <row r="18" spans="1:61" s="11" customFormat="1" ht="3" customHeight="1" x14ac:dyDescent="0.25">
      <c r="L18" s="305"/>
      <c r="M18" s="305"/>
      <c r="N18" s="305"/>
      <c r="O18" s="305"/>
      <c r="P18" s="305"/>
      <c r="Q18" s="305"/>
      <c r="R18" s="305"/>
      <c r="S18" s="305"/>
      <c r="T18" s="305"/>
      <c r="U18" s="305"/>
      <c r="V18" s="305"/>
      <c r="W18" s="305"/>
      <c r="X18" s="305"/>
      <c r="Y18" s="305"/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5"/>
      <c r="AP18" s="305"/>
      <c r="AQ18" s="305"/>
      <c r="AR18" s="305"/>
      <c r="AS18" s="305"/>
      <c r="AT18" s="305"/>
      <c r="AU18" s="305"/>
      <c r="AV18" s="305"/>
      <c r="AW18" s="305"/>
      <c r="AX18" s="305"/>
      <c r="AY18" s="305"/>
      <c r="AZ18" s="305"/>
      <c r="BA18" s="305"/>
    </row>
    <row r="19" spans="1:61" s="11" customFormat="1" ht="9" customHeight="1" x14ac:dyDescent="0.2">
      <c r="BD19" s="12"/>
      <c r="BE19" s="13"/>
      <c r="BF19" s="13"/>
      <c r="BG19" s="13"/>
      <c r="BH19" s="13"/>
      <c r="BI19" s="12"/>
    </row>
    <row r="20" spans="1:61" ht="34.5" customHeight="1" x14ac:dyDescent="0.25">
      <c r="AI20" s="12"/>
      <c r="AU20" s="14"/>
      <c r="AV20" s="15"/>
      <c r="AW20" s="15"/>
      <c r="AX20" s="15"/>
      <c r="AY20" s="15"/>
      <c r="AZ20" s="15"/>
      <c r="BA20" s="15"/>
    </row>
    <row r="21" spans="1:61" s="3" customFormat="1" ht="25.5" customHeight="1" x14ac:dyDescent="0.3">
      <c r="A21" s="319" t="s">
        <v>30</v>
      </c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16"/>
      <c r="Z21" s="319" t="s">
        <v>31</v>
      </c>
      <c r="AA21" s="319"/>
      <c r="AB21" s="319"/>
      <c r="AC21" s="319"/>
      <c r="AD21" s="319"/>
      <c r="AE21" s="319"/>
      <c r="AF21" s="319"/>
      <c r="AG21" s="319"/>
      <c r="AH21" s="319"/>
      <c r="AI21" s="319"/>
      <c r="AJ21" s="319"/>
      <c r="AK21" s="319"/>
      <c r="AL21" s="319"/>
      <c r="AM21" s="319"/>
      <c r="AO21" s="17"/>
      <c r="AP21" s="17" t="s">
        <v>32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</row>
    <row r="22" spans="1:61" ht="1.5" customHeight="1" x14ac:dyDescent="0.3">
      <c r="AN22" s="3"/>
      <c r="AO22" s="17"/>
    </row>
    <row r="23" spans="1:61" ht="60" customHeight="1" x14ac:dyDescent="0.3">
      <c r="A23" s="335" t="s">
        <v>190</v>
      </c>
      <c r="B23" s="335"/>
      <c r="C23" s="334" t="s">
        <v>33</v>
      </c>
      <c r="D23" s="334"/>
      <c r="E23" s="334"/>
      <c r="F23" s="334" t="s">
        <v>34</v>
      </c>
      <c r="G23" s="334"/>
      <c r="H23" s="334"/>
      <c r="I23" s="334" t="s">
        <v>35</v>
      </c>
      <c r="J23" s="334"/>
      <c r="K23" s="334"/>
      <c r="L23" s="334" t="s">
        <v>36</v>
      </c>
      <c r="M23" s="334"/>
      <c r="N23" s="334"/>
      <c r="O23" s="334" t="s">
        <v>37</v>
      </c>
      <c r="P23" s="334"/>
      <c r="Q23" s="334"/>
      <c r="R23" s="334" t="s">
        <v>38</v>
      </c>
      <c r="S23" s="334"/>
      <c r="T23" s="334"/>
      <c r="U23" s="336" t="s">
        <v>39</v>
      </c>
      <c r="V23" s="336"/>
      <c r="W23" s="336"/>
      <c r="X23" s="18"/>
      <c r="Z23" s="331" t="s">
        <v>40</v>
      </c>
      <c r="AA23" s="331"/>
      <c r="AB23" s="331"/>
      <c r="AC23" s="331"/>
      <c r="AD23" s="331"/>
      <c r="AE23" s="331"/>
      <c r="AF23" s="331"/>
      <c r="AG23" s="331"/>
      <c r="AH23" s="331"/>
      <c r="AI23" s="331"/>
      <c r="AJ23" s="332" t="s">
        <v>41</v>
      </c>
      <c r="AK23" s="332"/>
      <c r="AL23" s="332" t="s">
        <v>42</v>
      </c>
      <c r="AM23" s="332"/>
      <c r="AO23" s="17"/>
      <c r="AP23" s="333" t="s">
        <v>43</v>
      </c>
      <c r="AQ23" s="333"/>
      <c r="AR23" s="333"/>
      <c r="AS23" s="333"/>
      <c r="AT23" s="333"/>
      <c r="AU23" s="333"/>
      <c r="AV23" s="333"/>
      <c r="AW23" s="333"/>
      <c r="AX23" s="333"/>
      <c r="AY23" s="333"/>
      <c r="AZ23" s="332" t="s">
        <v>41</v>
      </c>
      <c r="BA23" s="332"/>
    </row>
    <row r="24" spans="1:61" ht="21.75" customHeight="1" x14ac:dyDescent="0.3">
      <c r="A24" s="335"/>
      <c r="B24" s="335"/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  <c r="P24" s="334"/>
      <c r="Q24" s="334"/>
      <c r="R24" s="334"/>
      <c r="S24" s="334"/>
      <c r="T24" s="334"/>
      <c r="U24" s="336"/>
      <c r="V24" s="336"/>
      <c r="W24" s="336"/>
      <c r="X24" s="87"/>
      <c r="Y24" s="302"/>
      <c r="Z24" s="306" t="s">
        <v>189</v>
      </c>
      <c r="AA24" s="327" t="s">
        <v>119</v>
      </c>
      <c r="AB24" s="327"/>
      <c r="AC24" s="327"/>
      <c r="AD24" s="327"/>
      <c r="AE24" s="327"/>
      <c r="AF24" s="327"/>
      <c r="AG24" s="327"/>
      <c r="AH24" s="327"/>
      <c r="AI24" s="327"/>
      <c r="AJ24" s="316">
        <v>3</v>
      </c>
      <c r="AK24" s="316"/>
      <c r="AL24" s="316">
        <v>2</v>
      </c>
      <c r="AM24" s="316"/>
      <c r="AN24" s="307"/>
      <c r="AO24" s="308"/>
      <c r="AP24" s="309" t="s">
        <v>102</v>
      </c>
      <c r="AQ24" s="327" t="s">
        <v>74</v>
      </c>
      <c r="AR24" s="327"/>
      <c r="AS24" s="327"/>
      <c r="AT24" s="327"/>
      <c r="AU24" s="327"/>
      <c r="AV24" s="327"/>
      <c r="AW24" s="327"/>
      <c r="AX24" s="327"/>
      <c r="AY24" s="327"/>
      <c r="AZ24" s="316">
        <v>3</v>
      </c>
      <c r="BA24" s="316"/>
      <c r="BB24" s="307"/>
    </row>
    <row r="25" spans="1:61" ht="16.5" customHeight="1" x14ac:dyDescent="0.3">
      <c r="A25" s="337" t="s">
        <v>19</v>
      </c>
      <c r="B25" s="338"/>
      <c r="C25" s="341">
        <v>33</v>
      </c>
      <c r="D25" s="342"/>
      <c r="E25" s="343"/>
      <c r="F25" s="341">
        <f>COUNTIF(B14:BA14,"С")</f>
        <v>6</v>
      </c>
      <c r="G25" s="342"/>
      <c r="H25" s="343"/>
      <c r="I25" s="341">
        <v>2</v>
      </c>
      <c r="J25" s="342"/>
      <c r="K25" s="343"/>
      <c r="L25" s="341">
        <f>COUNTIF(B14:BA14,#REF!)+COUNTIF(B14:BA14,$AP$24)</f>
        <v>0</v>
      </c>
      <c r="M25" s="342"/>
      <c r="N25" s="343"/>
      <c r="O25" s="341">
        <f>COUNTIF(B14:BA14,"Д")</f>
        <v>0</v>
      </c>
      <c r="P25" s="342"/>
      <c r="Q25" s="343"/>
      <c r="R25" s="341">
        <f>COUNTIF(B14:BB14,"К")</f>
        <v>12</v>
      </c>
      <c r="S25" s="342"/>
      <c r="T25" s="343"/>
      <c r="U25" s="347">
        <f>SUM(C25:T25)</f>
        <v>53</v>
      </c>
      <c r="V25" s="348"/>
      <c r="W25" s="349"/>
      <c r="X25" s="310"/>
      <c r="Y25" s="302"/>
      <c r="Z25" s="353" t="s">
        <v>23</v>
      </c>
      <c r="AA25" s="317" t="s">
        <v>176</v>
      </c>
      <c r="AB25" s="317"/>
      <c r="AC25" s="317"/>
      <c r="AD25" s="317"/>
      <c r="AE25" s="317"/>
      <c r="AF25" s="317"/>
      <c r="AG25" s="317"/>
      <c r="AH25" s="317"/>
      <c r="AI25" s="317"/>
      <c r="AJ25" s="316">
        <v>1</v>
      </c>
      <c r="AK25" s="316"/>
      <c r="AL25" s="316">
        <v>1</v>
      </c>
      <c r="AM25" s="316"/>
      <c r="AN25" s="307"/>
      <c r="AO25" s="308"/>
      <c r="AP25" s="307"/>
      <c r="AQ25" s="307"/>
      <c r="AR25" s="307"/>
      <c r="AS25" s="307"/>
      <c r="AT25" s="307"/>
      <c r="AU25" s="307"/>
      <c r="AV25" s="307"/>
      <c r="AW25" s="307"/>
      <c r="AX25" s="307"/>
      <c r="AY25" s="307"/>
      <c r="AZ25" s="307"/>
      <c r="BA25" s="307"/>
      <c r="BB25" s="307"/>
    </row>
    <row r="26" spans="1:61" ht="21.75" customHeight="1" x14ac:dyDescent="0.3">
      <c r="A26" s="339"/>
      <c r="B26" s="340"/>
      <c r="C26" s="344"/>
      <c r="D26" s="345"/>
      <c r="E26" s="346"/>
      <c r="F26" s="344"/>
      <c r="G26" s="345"/>
      <c r="H26" s="346"/>
      <c r="I26" s="344"/>
      <c r="J26" s="345"/>
      <c r="K26" s="346"/>
      <c r="L26" s="344"/>
      <c r="M26" s="345"/>
      <c r="N26" s="346"/>
      <c r="O26" s="344"/>
      <c r="P26" s="345"/>
      <c r="Q26" s="346"/>
      <c r="R26" s="344"/>
      <c r="S26" s="345"/>
      <c r="T26" s="346"/>
      <c r="U26" s="350"/>
      <c r="V26" s="351"/>
      <c r="W26" s="352"/>
      <c r="X26" s="87"/>
      <c r="Y26" s="302"/>
      <c r="Z26" s="354"/>
      <c r="AA26" s="317"/>
      <c r="AB26" s="317"/>
      <c r="AC26" s="317"/>
      <c r="AD26" s="317"/>
      <c r="AE26" s="317"/>
      <c r="AF26" s="317"/>
      <c r="AG26" s="317"/>
      <c r="AH26" s="317"/>
      <c r="AI26" s="317"/>
      <c r="AJ26" s="316"/>
      <c r="AK26" s="316"/>
      <c r="AL26" s="316"/>
      <c r="AM26" s="316"/>
      <c r="AN26" s="307"/>
      <c r="AO26" s="308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</row>
    <row r="27" spans="1:61" ht="16.5" customHeight="1" x14ac:dyDescent="0.25">
      <c r="A27" s="337" t="s">
        <v>22</v>
      </c>
      <c r="B27" s="338"/>
      <c r="C27" s="341">
        <v>2</v>
      </c>
      <c r="D27" s="342"/>
      <c r="E27" s="343"/>
      <c r="F27" s="341">
        <f>COUNTIF(B15:X15,"С")</f>
        <v>0</v>
      </c>
      <c r="G27" s="342"/>
      <c r="H27" s="343"/>
      <c r="I27" s="341">
        <v>5</v>
      </c>
      <c r="J27" s="342"/>
      <c r="K27" s="343"/>
      <c r="L27" s="341">
        <v>5</v>
      </c>
      <c r="M27" s="342"/>
      <c r="N27" s="343"/>
      <c r="O27" s="341">
        <v>6</v>
      </c>
      <c r="P27" s="342"/>
      <c r="Q27" s="343"/>
      <c r="R27" s="341">
        <f>COUNTIF(B16:BA16,"К")</f>
        <v>0</v>
      </c>
      <c r="S27" s="342"/>
      <c r="T27" s="343"/>
      <c r="U27" s="347">
        <f>SUM(C27:T27)</f>
        <v>18</v>
      </c>
      <c r="V27" s="348"/>
      <c r="W27" s="349"/>
      <c r="X27" s="302"/>
      <c r="Y27" s="302"/>
      <c r="Z27" s="306" t="s">
        <v>24</v>
      </c>
      <c r="AA27" s="327" t="s">
        <v>44</v>
      </c>
      <c r="AB27" s="327"/>
      <c r="AC27" s="327"/>
      <c r="AD27" s="327"/>
      <c r="AE27" s="327"/>
      <c r="AF27" s="327"/>
      <c r="AG27" s="327"/>
      <c r="AH27" s="327"/>
      <c r="AI27" s="327"/>
      <c r="AJ27" s="316">
        <v>3</v>
      </c>
      <c r="AK27" s="316"/>
      <c r="AL27" s="316">
        <v>5</v>
      </c>
      <c r="AM27" s="316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</row>
    <row r="28" spans="1:61" ht="16.5" customHeight="1" x14ac:dyDescent="0.25">
      <c r="A28" s="339"/>
      <c r="B28" s="340"/>
      <c r="C28" s="344"/>
      <c r="D28" s="345"/>
      <c r="E28" s="346"/>
      <c r="F28" s="344"/>
      <c r="G28" s="345"/>
      <c r="H28" s="346"/>
      <c r="I28" s="344"/>
      <c r="J28" s="345"/>
      <c r="K28" s="346"/>
      <c r="L28" s="344"/>
      <c r="M28" s="345"/>
      <c r="N28" s="346"/>
      <c r="O28" s="344"/>
      <c r="P28" s="345"/>
      <c r="Q28" s="346"/>
      <c r="R28" s="344"/>
      <c r="S28" s="345"/>
      <c r="T28" s="346"/>
      <c r="U28" s="350"/>
      <c r="V28" s="351"/>
      <c r="W28" s="352"/>
      <c r="X28" s="302"/>
      <c r="Y28" s="302"/>
      <c r="Z28" s="306" t="s">
        <v>96</v>
      </c>
      <c r="AA28" s="317" t="s">
        <v>97</v>
      </c>
      <c r="AB28" s="317"/>
      <c r="AC28" s="317"/>
      <c r="AD28" s="317"/>
      <c r="AE28" s="317"/>
      <c r="AF28" s="317"/>
      <c r="AG28" s="317"/>
      <c r="AH28" s="317"/>
      <c r="AI28" s="317"/>
      <c r="AJ28" s="316">
        <v>2</v>
      </c>
      <c r="AK28" s="316"/>
      <c r="AL28" s="316">
        <v>1</v>
      </c>
      <c r="AM28" s="31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</row>
    <row r="29" spans="1:61" ht="16.5" customHeight="1" x14ac:dyDescent="0.25">
      <c r="A29" s="315" t="s">
        <v>39</v>
      </c>
      <c r="B29" s="315"/>
      <c r="C29" s="314">
        <f>SUM(C25:E28)</f>
        <v>35</v>
      </c>
      <c r="D29" s="314"/>
      <c r="E29" s="314"/>
      <c r="F29" s="314">
        <f>SUM(F25:H28)</f>
        <v>6</v>
      </c>
      <c r="G29" s="314"/>
      <c r="H29" s="314"/>
      <c r="I29" s="314">
        <f t="shared" ref="I29" si="0">SUM(I25:K28)</f>
        <v>7</v>
      </c>
      <c r="J29" s="314"/>
      <c r="K29" s="314"/>
      <c r="L29" s="314">
        <f t="shared" ref="L29" si="1">SUM(L25:N28)</f>
        <v>5</v>
      </c>
      <c r="M29" s="314"/>
      <c r="N29" s="314"/>
      <c r="O29" s="314">
        <f t="shared" ref="O29" si="2">SUM(O25:Q28)</f>
        <v>6</v>
      </c>
      <c r="P29" s="314"/>
      <c r="Q29" s="314"/>
      <c r="R29" s="314">
        <f t="shared" ref="R29" si="3">SUM(R25:T28)</f>
        <v>12</v>
      </c>
      <c r="S29" s="314"/>
      <c r="T29" s="314"/>
      <c r="U29" s="314">
        <f>SUM(U25:W28)</f>
        <v>71</v>
      </c>
      <c r="V29" s="314"/>
      <c r="W29" s="314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</row>
    <row r="30" spans="1:61" ht="17.25" customHeight="1" x14ac:dyDescent="0.25"/>
    <row r="31" spans="1:61" ht="16.5" customHeight="1" x14ac:dyDescent="0.25"/>
  </sheetData>
  <mergeCells count="72">
    <mergeCell ref="AL25:AM26"/>
    <mergeCell ref="O27:Q28"/>
    <mergeCell ref="R27:T28"/>
    <mergeCell ref="U27:W28"/>
    <mergeCell ref="AA24:AI24"/>
    <mergeCell ref="AJ24:AK24"/>
    <mergeCell ref="AA27:AI27"/>
    <mergeCell ref="AJ27:AK27"/>
    <mergeCell ref="Z25:Z26"/>
    <mergeCell ref="AA25:AI26"/>
    <mergeCell ref="AJ25:AK26"/>
    <mergeCell ref="O25:Q26"/>
    <mergeCell ref="R25:T26"/>
    <mergeCell ref="U25:W26"/>
    <mergeCell ref="AL27:AM27"/>
    <mergeCell ref="AJ28:AK28"/>
    <mergeCell ref="A25:B26"/>
    <mergeCell ref="C25:E26"/>
    <mergeCell ref="F25:H26"/>
    <mergeCell ref="I25:K26"/>
    <mergeCell ref="L25:N26"/>
    <mergeCell ref="A27:B28"/>
    <mergeCell ref="C27:E28"/>
    <mergeCell ref="F27:H28"/>
    <mergeCell ref="I27:K28"/>
    <mergeCell ref="L27:N28"/>
    <mergeCell ref="A21:W21"/>
    <mergeCell ref="Z21:AM21"/>
    <mergeCell ref="O23:Q24"/>
    <mergeCell ref="A23:B24"/>
    <mergeCell ref="C23:E24"/>
    <mergeCell ref="F23:H24"/>
    <mergeCell ref="I23:K24"/>
    <mergeCell ref="L23:N24"/>
    <mergeCell ref="AL24:AM24"/>
    <mergeCell ref="R23:T24"/>
    <mergeCell ref="U23:W24"/>
    <mergeCell ref="AZ24:BA24"/>
    <mergeCell ref="AQ24:AY24"/>
    <mergeCell ref="AX12:BB12"/>
    <mergeCell ref="Z23:AI23"/>
    <mergeCell ref="AJ23:AK23"/>
    <mergeCell ref="AL23:AM23"/>
    <mergeCell ref="AB12:AF12"/>
    <mergeCell ref="AG12:AJ12"/>
    <mergeCell ref="AK12:AN12"/>
    <mergeCell ref="AO12:AS12"/>
    <mergeCell ref="AZ23:BA23"/>
    <mergeCell ref="AP23:AY23"/>
    <mergeCell ref="AL28:AM28"/>
    <mergeCell ref="AA28:AI28"/>
    <mergeCell ref="A1:BA1"/>
    <mergeCell ref="A2:BA2"/>
    <mergeCell ref="A3:BA3"/>
    <mergeCell ref="A4:BA4"/>
    <mergeCell ref="AT12:AW12"/>
    <mergeCell ref="A10:BA10"/>
    <mergeCell ref="A12:A13"/>
    <mergeCell ref="B12:F12"/>
    <mergeCell ref="G12:J12"/>
    <mergeCell ref="K12:N12"/>
    <mergeCell ref="O12:S12"/>
    <mergeCell ref="T12:W12"/>
    <mergeCell ref="X12:AA12"/>
    <mergeCell ref="O29:Q29"/>
    <mergeCell ref="R29:T29"/>
    <mergeCell ref="U29:W29"/>
    <mergeCell ref="A29:B29"/>
    <mergeCell ref="C29:E29"/>
    <mergeCell ref="F29:H29"/>
    <mergeCell ref="I29:K29"/>
    <mergeCell ref="L29:N29"/>
  </mergeCells>
  <pageMargins left="0.39370078740157483" right="0.39370078740157483" top="0.31" bottom="0.23" header="0.49" footer="0"/>
  <pageSetup paperSize="9" scale="77" orientation="landscape" verticalDpi="200" r:id="rId1"/>
  <headerFooter differentFirst="1"/>
  <colBreaks count="1" manualBreakCount="1"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0"/>
  <sheetViews>
    <sheetView showZeros="0" view="pageBreakPreview" topLeftCell="A89" zoomScaleNormal="100" zoomScaleSheetLayoutView="100" workbookViewId="0">
      <selection activeCell="Q41" sqref="Q41"/>
    </sheetView>
  </sheetViews>
  <sheetFormatPr defaultRowHeight="15" x14ac:dyDescent="0.25"/>
  <cols>
    <col min="1" max="1" width="9.42578125" style="19" customWidth="1"/>
    <col min="2" max="2" width="9.42578125" style="19" hidden="1" customWidth="1"/>
    <col min="3" max="3" width="61.28515625" style="9" customWidth="1"/>
    <col min="4" max="4" width="6.5703125" style="9" customWidth="1"/>
    <col min="5" max="10" width="7.5703125" style="9" customWidth="1"/>
    <col min="11" max="13" width="9" style="9" customWidth="1"/>
    <col min="14" max="14" width="16.42578125" style="20" customWidth="1"/>
    <col min="15" max="15" width="12.5703125" style="9" customWidth="1"/>
    <col min="16" max="16" width="13.5703125" style="9" customWidth="1"/>
    <col min="17" max="16384" width="9.140625" style="9"/>
  </cols>
  <sheetData>
    <row r="1" spans="1:17" ht="45.75" customHeight="1" x14ac:dyDescent="0.25">
      <c r="A1" s="320" t="s">
        <v>45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</row>
    <row r="2" spans="1:17" ht="6" customHeight="1" thickBot="1" x14ac:dyDescent="0.3"/>
    <row r="3" spans="1:17" s="21" customFormat="1" ht="31.5" customHeight="1" x14ac:dyDescent="0.25">
      <c r="A3" s="356" t="s">
        <v>46</v>
      </c>
      <c r="B3" s="356" t="s">
        <v>173</v>
      </c>
      <c r="C3" s="359" t="s">
        <v>47</v>
      </c>
      <c r="D3" s="362" t="s">
        <v>48</v>
      </c>
      <c r="E3" s="365" t="s">
        <v>49</v>
      </c>
      <c r="F3" s="365"/>
      <c r="G3" s="365"/>
      <c r="H3" s="365"/>
      <c r="I3" s="365"/>
      <c r="J3" s="366"/>
      <c r="K3" s="367" t="s">
        <v>50</v>
      </c>
      <c r="L3" s="368"/>
      <c r="M3" s="368"/>
      <c r="N3" s="369" t="s">
        <v>51</v>
      </c>
      <c r="O3" s="372" t="s">
        <v>52</v>
      </c>
    </row>
    <row r="4" spans="1:17" s="21" customFormat="1" ht="16.5" customHeight="1" x14ac:dyDescent="0.25">
      <c r="A4" s="357"/>
      <c r="B4" s="357"/>
      <c r="C4" s="360"/>
      <c r="D4" s="363"/>
      <c r="E4" s="375" t="s">
        <v>53</v>
      </c>
      <c r="F4" s="377" t="s">
        <v>54</v>
      </c>
      <c r="G4" s="377"/>
      <c r="H4" s="377"/>
      <c r="I4" s="377"/>
      <c r="J4" s="381" t="s">
        <v>55</v>
      </c>
      <c r="K4" s="393" t="s">
        <v>56</v>
      </c>
      <c r="L4" s="394"/>
      <c r="M4" s="92" t="s">
        <v>57</v>
      </c>
      <c r="N4" s="370"/>
      <c r="O4" s="373"/>
    </row>
    <row r="5" spans="1:17" s="21" customFormat="1" ht="16.5" customHeight="1" x14ac:dyDescent="0.25">
      <c r="A5" s="357"/>
      <c r="B5" s="357"/>
      <c r="C5" s="360"/>
      <c r="D5" s="363"/>
      <c r="E5" s="375"/>
      <c r="F5" s="375" t="s">
        <v>58</v>
      </c>
      <c r="G5" s="377" t="s">
        <v>59</v>
      </c>
      <c r="H5" s="377"/>
      <c r="I5" s="377"/>
      <c r="J5" s="381"/>
      <c r="K5" s="379" t="s">
        <v>60</v>
      </c>
      <c r="L5" s="380"/>
      <c r="M5" s="380"/>
      <c r="N5" s="370"/>
      <c r="O5" s="373"/>
    </row>
    <row r="6" spans="1:17" s="21" customFormat="1" ht="16.5" customHeight="1" x14ac:dyDescent="0.25">
      <c r="A6" s="357"/>
      <c r="B6" s="357"/>
      <c r="C6" s="360"/>
      <c r="D6" s="363"/>
      <c r="E6" s="375"/>
      <c r="F6" s="375"/>
      <c r="G6" s="377" t="s">
        <v>61</v>
      </c>
      <c r="H6" s="377" t="s">
        <v>62</v>
      </c>
      <c r="I6" s="377" t="s">
        <v>63</v>
      </c>
      <c r="J6" s="381"/>
      <c r="K6" s="22">
        <v>1</v>
      </c>
      <c r="L6" s="23">
        <v>2</v>
      </c>
      <c r="M6" s="23">
        <v>3</v>
      </c>
      <c r="N6" s="370"/>
      <c r="O6" s="373"/>
    </row>
    <row r="7" spans="1:17" s="21" customFormat="1" ht="16.5" customHeight="1" x14ac:dyDescent="0.25">
      <c r="A7" s="357"/>
      <c r="B7" s="357"/>
      <c r="C7" s="360"/>
      <c r="D7" s="363"/>
      <c r="E7" s="375"/>
      <c r="F7" s="375"/>
      <c r="G7" s="377"/>
      <c r="H7" s="377"/>
      <c r="I7" s="377"/>
      <c r="J7" s="381"/>
      <c r="K7" s="379" t="s">
        <v>64</v>
      </c>
      <c r="L7" s="380"/>
      <c r="M7" s="380"/>
      <c r="N7" s="370"/>
      <c r="O7" s="373"/>
    </row>
    <row r="8" spans="1:17" s="21" customFormat="1" ht="16.5" customHeight="1" thickBot="1" x14ac:dyDescent="0.3">
      <c r="A8" s="358"/>
      <c r="B8" s="358"/>
      <c r="C8" s="361"/>
      <c r="D8" s="364"/>
      <c r="E8" s="376"/>
      <c r="F8" s="376"/>
      <c r="G8" s="378"/>
      <c r="H8" s="378"/>
      <c r="I8" s="378"/>
      <c r="J8" s="382"/>
      <c r="K8" s="24">
        <f>COUNTBLANK(титул!B14:W14)</f>
        <v>17</v>
      </c>
      <c r="L8" s="25">
        <f>COUNTBLANK(титул!X14:AQ14)</f>
        <v>16</v>
      </c>
      <c r="M8" s="25"/>
      <c r="N8" s="371"/>
      <c r="O8" s="374"/>
    </row>
    <row r="9" spans="1:17" s="27" customFormat="1" ht="23.25" customHeight="1" x14ac:dyDescent="0.25">
      <c r="A9" s="26"/>
      <c r="B9" s="26"/>
      <c r="C9" s="396" t="s">
        <v>121</v>
      </c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113"/>
      <c r="Q9" s="113"/>
    </row>
    <row r="10" spans="1:17" ht="3" customHeight="1" x14ac:dyDescent="0.25">
      <c r="A10" s="29"/>
      <c r="B10" s="29"/>
      <c r="C10" s="29"/>
      <c r="D10" s="30"/>
      <c r="E10" s="30"/>
      <c r="F10" s="30"/>
      <c r="G10" s="30"/>
      <c r="H10" s="30"/>
      <c r="I10" s="30"/>
      <c r="J10" s="31"/>
      <c r="K10" s="31"/>
      <c r="L10" s="31"/>
      <c r="M10" s="31"/>
      <c r="O10" s="20"/>
      <c r="P10" s="114"/>
      <c r="Q10" s="114"/>
    </row>
    <row r="11" spans="1:17" s="27" customFormat="1" ht="25.5" customHeight="1" thickBot="1" x14ac:dyDescent="0.3">
      <c r="A11" s="26"/>
      <c r="B11" s="26"/>
      <c r="C11" s="32" t="s">
        <v>65</v>
      </c>
      <c r="N11" s="28"/>
      <c r="P11" s="9"/>
      <c r="Q11" s="9"/>
    </row>
    <row r="12" spans="1:17" ht="14.25" customHeight="1" x14ac:dyDescent="0.25">
      <c r="A12" s="194" t="s">
        <v>104</v>
      </c>
      <c r="B12" s="244"/>
      <c r="C12" s="223" t="s">
        <v>125</v>
      </c>
      <c r="D12" s="226">
        <v>9</v>
      </c>
      <c r="E12" s="202">
        <f>D12*30</f>
        <v>270</v>
      </c>
      <c r="F12" s="200">
        <f t="shared" ref="F12:F13" si="0">G12+H12+I12</f>
        <v>80</v>
      </c>
      <c r="G12" s="35">
        <v>26</v>
      </c>
      <c r="H12" s="35">
        <v>16</v>
      </c>
      <c r="I12" s="35">
        <v>38</v>
      </c>
      <c r="J12" s="36">
        <f>E12-F12</f>
        <v>190</v>
      </c>
      <c r="K12" s="106">
        <v>4</v>
      </c>
      <c r="L12" s="219">
        <v>5</v>
      </c>
      <c r="M12" s="138"/>
      <c r="N12" s="69" t="s">
        <v>167</v>
      </c>
      <c r="O12" s="190" t="s">
        <v>127</v>
      </c>
    </row>
    <row r="13" spans="1:17" ht="14.25" customHeight="1" x14ac:dyDescent="0.25">
      <c r="A13" s="195" t="s">
        <v>105</v>
      </c>
      <c r="B13" s="245"/>
      <c r="C13" s="224" t="s">
        <v>126</v>
      </c>
      <c r="D13" s="227">
        <v>5</v>
      </c>
      <c r="E13" s="203">
        <f t="shared" ref="E13" si="1">D13*30</f>
        <v>150</v>
      </c>
      <c r="F13" s="177">
        <f t="shared" si="0"/>
        <v>40</v>
      </c>
      <c r="G13" s="178">
        <v>22</v>
      </c>
      <c r="H13" s="178"/>
      <c r="I13" s="178">
        <v>18</v>
      </c>
      <c r="J13" s="43">
        <f t="shared" ref="J13" si="2">E13-F13</f>
        <v>110</v>
      </c>
      <c r="K13" s="180">
        <v>5</v>
      </c>
      <c r="L13" s="179"/>
      <c r="M13" s="139"/>
      <c r="N13" s="70" t="s">
        <v>66</v>
      </c>
      <c r="O13" s="191" t="s">
        <v>93</v>
      </c>
    </row>
    <row r="14" spans="1:17" ht="14.25" customHeight="1" thickBot="1" x14ac:dyDescent="0.3">
      <c r="A14" s="196" t="s">
        <v>106</v>
      </c>
      <c r="B14" s="246"/>
      <c r="C14" s="225" t="s">
        <v>84</v>
      </c>
      <c r="D14" s="228">
        <v>5</v>
      </c>
      <c r="E14" s="205">
        <f t="shared" ref="E14" si="3">D14*30</f>
        <v>150</v>
      </c>
      <c r="F14" s="201">
        <f>G14+H14+I14</f>
        <v>40</v>
      </c>
      <c r="G14" s="49">
        <v>8</v>
      </c>
      <c r="H14" s="49">
        <v>16</v>
      </c>
      <c r="I14" s="49">
        <v>16</v>
      </c>
      <c r="J14" s="50">
        <f t="shared" ref="J14" si="4">E14-F14</f>
        <v>110</v>
      </c>
      <c r="K14" s="122"/>
      <c r="L14" s="220">
        <v>5</v>
      </c>
      <c r="M14" s="140"/>
      <c r="N14" s="222" t="s">
        <v>66</v>
      </c>
      <c r="O14" s="221" t="s">
        <v>94</v>
      </c>
    </row>
    <row r="15" spans="1:17" ht="26.25" customHeight="1" thickBot="1" x14ac:dyDescent="0.3">
      <c r="A15" s="384" t="s">
        <v>67</v>
      </c>
      <c r="B15" s="385"/>
      <c r="C15" s="395"/>
      <c r="D15" s="229">
        <f t="shared" ref="D15:M15" si="5">SUM(D12:D14)</f>
        <v>19</v>
      </c>
      <c r="E15" s="206">
        <f t="shared" si="5"/>
        <v>570</v>
      </c>
      <c r="F15" s="148">
        <f t="shared" si="5"/>
        <v>160</v>
      </c>
      <c r="G15" s="58">
        <f t="shared" si="5"/>
        <v>56</v>
      </c>
      <c r="H15" s="58">
        <f t="shared" si="5"/>
        <v>32</v>
      </c>
      <c r="I15" s="58">
        <f t="shared" si="5"/>
        <v>72</v>
      </c>
      <c r="J15" s="109">
        <f t="shared" si="5"/>
        <v>410</v>
      </c>
      <c r="K15" s="108">
        <f t="shared" si="5"/>
        <v>9</v>
      </c>
      <c r="L15" s="60">
        <f t="shared" si="5"/>
        <v>10</v>
      </c>
      <c r="M15" s="61">
        <f t="shared" si="5"/>
        <v>0</v>
      </c>
      <c r="N15" s="9"/>
    </row>
    <row r="16" spans="1:17" ht="4.5" customHeight="1" x14ac:dyDescent="0.25">
      <c r="A16" s="29"/>
      <c r="B16" s="29"/>
      <c r="C16" s="29"/>
      <c r="D16" s="30"/>
      <c r="E16" s="30"/>
      <c r="F16" s="30"/>
      <c r="G16" s="30"/>
      <c r="H16" s="30"/>
      <c r="I16" s="30"/>
      <c r="J16" s="30"/>
      <c r="K16" s="142"/>
      <c r="L16" s="142"/>
      <c r="M16" s="142"/>
      <c r="N16" s="9"/>
    </row>
    <row r="17" spans="1:21" ht="6.75" customHeight="1" x14ac:dyDescent="0.25">
      <c r="A17" s="355"/>
      <c r="B17" s="355"/>
      <c r="C17" s="355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</row>
    <row r="18" spans="1:21" ht="20.25" customHeight="1" x14ac:dyDescent="0.25">
      <c r="A18" s="311"/>
      <c r="B18" s="311"/>
      <c r="C18" s="32" t="s">
        <v>198</v>
      </c>
      <c r="D18" s="311"/>
      <c r="E18" s="311"/>
      <c r="F18" s="311"/>
      <c r="G18" s="311"/>
      <c r="H18" s="311"/>
      <c r="I18" s="311"/>
      <c r="J18" s="311"/>
      <c r="K18" s="311"/>
      <c r="L18" s="311"/>
      <c r="M18" s="311"/>
      <c r="N18" s="311"/>
    </row>
    <row r="19" spans="1:21" ht="20.25" customHeight="1" x14ac:dyDescent="0.25">
      <c r="A19" s="311"/>
      <c r="B19" s="311"/>
      <c r="C19" s="419" t="s">
        <v>193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311"/>
    </row>
    <row r="20" spans="1:21" ht="26.25" customHeight="1" thickBot="1" x14ac:dyDescent="0.3">
      <c r="A20" s="26"/>
      <c r="B20" s="26"/>
      <c r="C20" s="32" t="s">
        <v>182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8"/>
      <c r="O20" s="27"/>
    </row>
    <row r="21" spans="1:21" s="149" customFormat="1" ht="15.75" customHeight="1" x14ac:dyDescent="0.25">
      <c r="A21" s="150" t="s">
        <v>137</v>
      </c>
      <c r="B21" s="150"/>
      <c r="C21" s="170" t="s">
        <v>142</v>
      </c>
      <c r="D21" s="230">
        <v>4</v>
      </c>
      <c r="E21" s="211">
        <v>120</v>
      </c>
      <c r="F21" s="209">
        <f t="shared" ref="F21" si="6">SUM(G21:I21)</f>
        <v>40</v>
      </c>
      <c r="G21" s="152">
        <v>20</v>
      </c>
      <c r="H21" s="152"/>
      <c r="I21" s="152">
        <v>20</v>
      </c>
      <c r="J21" s="153">
        <f>E21-F21</f>
        <v>80</v>
      </c>
      <c r="K21" s="154"/>
      <c r="L21" s="155">
        <v>4</v>
      </c>
      <c r="M21" s="156"/>
      <c r="N21" s="184" t="s">
        <v>68</v>
      </c>
      <c r="O21" s="171" t="s">
        <v>93</v>
      </c>
    </row>
    <row r="22" spans="1:21" s="149" customFormat="1" ht="15.75" customHeight="1" x14ac:dyDescent="0.25">
      <c r="A22" s="157" t="s">
        <v>138</v>
      </c>
      <c r="B22" s="157"/>
      <c r="C22" s="164" t="s">
        <v>143</v>
      </c>
      <c r="D22" s="231">
        <v>4</v>
      </c>
      <c r="E22" s="212">
        <f>D22*30</f>
        <v>120</v>
      </c>
      <c r="F22" s="210">
        <f t="shared" ref="F22:F25" si="7">SUM(G22:I22)</f>
        <v>40</v>
      </c>
      <c r="G22" s="159">
        <v>20</v>
      </c>
      <c r="H22" s="159">
        <v>20</v>
      </c>
      <c r="I22" s="159"/>
      <c r="J22" s="160">
        <f>E22-F22</f>
        <v>80</v>
      </c>
      <c r="K22" s="161">
        <v>4</v>
      </c>
      <c r="L22" s="162"/>
      <c r="M22" s="163"/>
      <c r="N22" s="185" t="s">
        <v>68</v>
      </c>
      <c r="O22" s="169" t="s">
        <v>93</v>
      </c>
    </row>
    <row r="23" spans="1:21" s="118" customFormat="1" ht="15.75" customHeight="1" x14ac:dyDescent="0.25">
      <c r="A23" s="157" t="s">
        <v>139</v>
      </c>
      <c r="B23" s="157"/>
      <c r="C23" s="164" t="s">
        <v>92</v>
      </c>
      <c r="D23" s="231">
        <v>5</v>
      </c>
      <c r="E23" s="212">
        <v>150</v>
      </c>
      <c r="F23" s="210">
        <f t="shared" si="7"/>
        <v>40</v>
      </c>
      <c r="G23" s="159">
        <v>8</v>
      </c>
      <c r="H23" s="159">
        <v>16</v>
      </c>
      <c r="I23" s="159">
        <v>16</v>
      </c>
      <c r="J23" s="160">
        <f>E23-F23</f>
        <v>110</v>
      </c>
      <c r="K23" s="161">
        <v>5</v>
      </c>
      <c r="L23" s="162"/>
      <c r="M23" s="163"/>
      <c r="N23" s="185" t="s">
        <v>66</v>
      </c>
      <c r="O23" s="169" t="s">
        <v>93</v>
      </c>
      <c r="P23" s="421" t="s">
        <v>144</v>
      </c>
      <c r="Q23" s="422"/>
      <c r="R23" s="422"/>
      <c r="S23" s="422"/>
      <c r="T23" s="422"/>
      <c r="U23" s="422"/>
    </row>
    <row r="24" spans="1:21" s="149" customFormat="1" ht="15.75" customHeight="1" x14ac:dyDescent="0.25">
      <c r="A24" s="157" t="s">
        <v>140</v>
      </c>
      <c r="B24" s="157"/>
      <c r="C24" s="164" t="s">
        <v>165</v>
      </c>
      <c r="D24" s="231">
        <v>4</v>
      </c>
      <c r="E24" s="212">
        <f>D24*30</f>
        <v>120</v>
      </c>
      <c r="F24" s="210">
        <f t="shared" si="7"/>
        <v>40</v>
      </c>
      <c r="G24" s="159">
        <v>8</v>
      </c>
      <c r="H24" s="159">
        <v>32</v>
      </c>
      <c r="I24" s="159"/>
      <c r="J24" s="160">
        <f t="shared" ref="J24:J25" si="8">E24-F24</f>
        <v>80</v>
      </c>
      <c r="K24" s="161"/>
      <c r="L24" s="162">
        <v>4</v>
      </c>
      <c r="M24" s="163"/>
      <c r="N24" s="185" t="s">
        <v>68</v>
      </c>
      <c r="O24" s="169" t="s">
        <v>93</v>
      </c>
    </row>
    <row r="25" spans="1:21" s="149" customFormat="1" ht="15.75" customHeight="1" thickBot="1" x14ac:dyDescent="0.3">
      <c r="A25" s="157" t="s">
        <v>141</v>
      </c>
      <c r="B25" s="157"/>
      <c r="C25" s="312" t="s">
        <v>186</v>
      </c>
      <c r="D25" s="231">
        <v>1</v>
      </c>
      <c r="E25" s="212">
        <f>D25*30</f>
        <v>30</v>
      </c>
      <c r="F25" s="210">
        <f t="shared" si="7"/>
        <v>0</v>
      </c>
      <c r="G25" s="165"/>
      <c r="H25" s="165"/>
      <c r="I25" s="165"/>
      <c r="J25" s="160">
        <f t="shared" si="8"/>
        <v>30</v>
      </c>
      <c r="K25" s="166">
        <v>1</v>
      </c>
      <c r="L25" s="167"/>
      <c r="M25" s="168"/>
      <c r="N25" s="185" t="s">
        <v>70</v>
      </c>
      <c r="O25" s="169" t="s">
        <v>93</v>
      </c>
      <c r="P25" s="149" t="s">
        <v>185</v>
      </c>
    </row>
    <row r="26" spans="1:21" s="149" customFormat="1" ht="26.25" customHeight="1" thickBot="1" x14ac:dyDescent="0.3">
      <c r="A26" s="390" t="s">
        <v>187</v>
      </c>
      <c r="B26" s="391"/>
      <c r="C26" s="392"/>
      <c r="D26" s="232">
        <f t="shared" ref="D26:L26" si="9">SUM(D21:D25)</f>
        <v>18</v>
      </c>
      <c r="E26" s="233">
        <f t="shared" si="9"/>
        <v>540</v>
      </c>
      <c r="F26" s="172">
        <f t="shared" si="9"/>
        <v>160</v>
      </c>
      <c r="G26" s="173">
        <f t="shared" si="9"/>
        <v>56</v>
      </c>
      <c r="H26" s="173">
        <f t="shared" si="9"/>
        <v>68</v>
      </c>
      <c r="I26" s="173">
        <f t="shared" si="9"/>
        <v>36</v>
      </c>
      <c r="J26" s="173">
        <f t="shared" si="9"/>
        <v>380</v>
      </c>
      <c r="K26" s="174">
        <f t="shared" si="9"/>
        <v>10</v>
      </c>
      <c r="L26" s="174">
        <f t="shared" si="9"/>
        <v>8</v>
      </c>
      <c r="M26" s="175">
        <f>SUM(M24:M25)</f>
        <v>0</v>
      </c>
      <c r="N26" s="118"/>
      <c r="O26" s="118"/>
    </row>
    <row r="27" spans="1:21" ht="4.5" customHeight="1" x14ac:dyDescent="0.25">
      <c r="A27" s="29"/>
      <c r="B27" s="29"/>
      <c r="C27" s="29"/>
      <c r="D27" s="30"/>
      <c r="E27" s="30"/>
      <c r="F27" s="30"/>
      <c r="G27" s="30"/>
      <c r="H27" s="30"/>
      <c r="I27" s="30"/>
      <c r="J27" s="30"/>
      <c r="K27" s="31"/>
      <c r="L27" s="31"/>
      <c r="M27" s="31"/>
      <c r="O27" s="20"/>
    </row>
    <row r="28" spans="1:21" ht="26.25" customHeight="1" thickBot="1" x14ac:dyDescent="0.3">
      <c r="A28" s="26"/>
      <c r="B28" s="26"/>
      <c r="C28" s="32" t="s">
        <v>194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7"/>
    </row>
    <row r="29" spans="1:21" ht="15.75" customHeight="1" x14ac:dyDescent="0.25">
      <c r="A29" s="143" t="s">
        <v>145</v>
      </c>
      <c r="B29" s="143"/>
      <c r="C29" s="146" t="s">
        <v>148</v>
      </c>
      <c r="D29" s="234">
        <v>4</v>
      </c>
      <c r="E29" s="202">
        <f>D29*30</f>
        <v>120</v>
      </c>
      <c r="F29" s="200">
        <f t="shared" ref="F29" si="10">SUM(G29:I29)</f>
        <v>40</v>
      </c>
      <c r="G29" s="35">
        <v>14</v>
      </c>
      <c r="H29" s="35">
        <v>16</v>
      </c>
      <c r="I29" s="35">
        <v>10</v>
      </c>
      <c r="J29" s="36">
        <f>E29-F29</f>
        <v>80</v>
      </c>
      <c r="K29" s="37"/>
      <c r="L29" s="38">
        <v>4</v>
      </c>
      <c r="M29" s="138"/>
      <c r="N29" s="69" t="s">
        <v>68</v>
      </c>
      <c r="O29" s="190" t="s">
        <v>127</v>
      </c>
    </row>
    <row r="30" spans="1:21" ht="15.75" customHeight="1" x14ac:dyDescent="0.25">
      <c r="A30" s="145" t="s">
        <v>146</v>
      </c>
      <c r="B30" s="145"/>
      <c r="C30" s="147" t="s">
        <v>150</v>
      </c>
      <c r="D30" s="235">
        <v>4</v>
      </c>
      <c r="E30" s="203">
        <f>D30*30</f>
        <v>120</v>
      </c>
      <c r="F30" s="177">
        <f t="shared" ref="F30:F31" si="11">SUM(G30:I30)</f>
        <v>40</v>
      </c>
      <c r="G30" s="178">
        <v>14</v>
      </c>
      <c r="H30" s="178">
        <v>10</v>
      </c>
      <c r="I30" s="178">
        <v>16</v>
      </c>
      <c r="J30" s="43">
        <f>E30-F30</f>
        <v>80</v>
      </c>
      <c r="K30" s="44"/>
      <c r="L30" s="179">
        <v>4</v>
      </c>
      <c r="M30" s="139"/>
      <c r="N30" s="70" t="s">
        <v>68</v>
      </c>
      <c r="O30" s="191" t="s">
        <v>127</v>
      </c>
    </row>
    <row r="31" spans="1:21" ht="15.75" customHeight="1" thickBot="1" x14ac:dyDescent="0.3">
      <c r="A31" s="145" t="s">
        <v>147</v>
      </c>
      <c r="B31" s="145"/>
      <c r="C31" s="147" t="s">
        <v>152</v>
      </c>
      <c r="D31" s="235">
        <v>1</v>
      </c>
      <c r="E31" s="203">
        <f>D31*30</f>
        <v>30</v>
      </c>
      <c r="F31" s="177">
        <f t="shared" si="11"/>
        <v>0</v>
      </c>
      <c r="G31" s="178"/>
      <c r="H31" s="178"/>
      <c r="I31" s="178"/>
      <c r="J31" s="43">
        <f t="shared" ref="J31" si="12">E31-F31</f>
        <v>30</v>
      </c>
      <c r="K31" s="44">
        <v>1</v>
      </c>
      <c r="L31" s="179"/>
      <c r="M31" s="139"/>
      <c r="N31" s="70" t="s">
        <v>70</v>
      </c>
      <c r="O31" s="191" t="s">
        <v>127</v>
      </c>
    </row>
    <row r="32" spans="1:21" ht="26.25" customHeight="1" thickBot="1" x14ac:dyDescent="0.3">
      <c r="A32" s="390" t="s">
        <v>187</v>
      </c>
      <c r="B32" s="391"/>
      <c r="C32" s="392"/>
      <c r="D32" s="236">
        <f t="shared" ref="D32:L32" si="13">SUM(D29:D31)</f>
        <v>9</v>
      </c>
      <c r="E32" s="213">
        <f t="shared" si="13"/>
        <v>270</v>
      </c>
      <c r="F32" s="144">
        <f t="shared" si="13"/>
        <v>80</v>
      </c>
      <c r="G32" s="54">
        <f t="shared" si="13"/>
        <v>28</v>
      </c>
      <c r="H32" s="54">
        <f t="shared" si="13"/>
        <v>26</v>
      </c>
      <c r="I32" s="54">
        <f t="shared" si="13"/>
        <v>26</v>
      </c>
      <c r="J32" s="54">
        <f t="shared" si="13"/>
        <v>190</v>
      </c>
      <c r="K32" s="55">
        <f t="shared" si="13"/>
        <v>1</v>
      </c>
      <c r="L32" s="55">
        <f t="shared" si="13"/>
        <v>8</v>
      </c>
      <c r="M32" s="56">
        <f>SUM(M31:M31)</f>
        <v>0</v>
      </c>
      <c r="N32" s="9"/>
    </row>
    <row r="33" spans="1:17" ht="3.75" customHeight="1" x14ac:dyDescent="0.25">
      <c r="A33" s="29"/>
      <c r="B33" s="29"/>
      <c r="C33" s="29"/>
      <c r="D33" s="30"/>
      <c r="E33" s="30"/>
      <c r="F33" s="30"/>
      <c r="G33" s="30"/>
      <c r="H33" s="30"/>
      <c r="I33" s="30"/>
      <c r="J33" s="30"/>
      <c r="K33" s="142"/>
      <c r="L33" s="142"/>
      <c r="M33" s="142"/>
      <c r="N33" s="9"/>
    </row>
    <row r="34" spans="1:17" ht="6.75" customHeight="1" x14ac:dyDescent="0.25">
      <c r="A34" s="29"/>
      <c r="B34" s="29"/>
      <c r="C34" s="29"/>
      <c r="D34" s="30"/>
      <c r="E34" s="30"/>
      <c r="F34" s="30"/>
      <c r="G34" s="30"/>
      <c r="H34" s="30"/>
      <c r="I34" s="30"/>
      <c r="J34" s="30"/>
      <c r="K34" s="31"/>
      <c r="L34" s="31"/>
      <c r="M34" s="31"/>
      <c r="N34" s="9"/>
    </row>
    <row r="35" spans="1:17" ht="29.25" customHeight="1" x14ac:dyDescent="0.25">
      <c r="A35" s="29"/>
      <c r="B35" s="29"/>
      <c r="C35" s="420" t="s">
        <v>203</v>
      </c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9"/>
    </row>
    <row r="36" spans="1:17" ht="18.75" customHeight="1" x14ac:dyDescent="0.25">
      <c r="A36" s="26"/>
      <c r="B36" s="26"/>
      <c r="C36" s="32" t="s">
        <v>195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8"/>
      <c r="O36" s="27"/>
    </row>
    <row r="37" spans="1:17" s="149" customFormat="1" ht="14.25" customHeight="1" x14ac:dyDescent="0.25">
      <c r="A37" s="145" t="s">
        <v>199</v>
      </c>
      <c r="B37" s="145"/>
      <c r="C37" s="147" t="s">
        <v>149</v>
      </c>
      <c r="D37" s="235">
        <v>5</v>
      </c>
      <c r="E37" s="203">
        <f>D37*30</f>
        <v>150</v>
      </c>
      <c r="F37" s="177">
        <f>SUM(G37:I37)</f>
        <v>40</v>
      </c>
      <c r="G37" s="178">
        <v>14</v>
      </c>
      <c r="H37" s="178"/>
      <c r="I37" s="178">
        <v>26</v>
      </c>
      <c r="J37" s="43">
        <f>E37-F37</f>
        <v>110</v>
      </c>
      <c r="K37" s="44">
        <v>5</v>
      </c>
      <c r="L37" s="179"/>
      <c r="M37" s="139"/>
      <c r="N37" s="70" t="s">
        <v>66</v>
      </c>
      <c r="O37" s="191" t="s">
        <v>127</v>
      </c>
    </row>
    <row r="38" spans="1:17" s="149" customFormat="1" ht="14.25" customHeight="1" thickBot="1" x14ac:dyDescent="0.3">
      <c r="A38" s="145" t="s">
        <v>200</v>
      </c>
      <c r="B38" s="145"/>
      <c r="C38" s="147" t="s">
        <v>151</v>
      </c>
      <c r="D38" s="235">
        <v>4</v>
      </c>
      <c r="E38" s="203">
        <f>D38*30</f>
        <v>120</v>
      </c>
      <c r="F38" s="177">
        <f>SUM(G38:I38)</f>
        <v>40</v>
      </c>
      <c r="G38" s="178">
        <v>10</v>
      </c>
      <c r="H38" s="178">
        <v>30</v>
      </c>
      <c r="I38" s="178"/>
      <c r="J38" s="43">
        <f>E38-F38</f>
        <v>80</v>
      </c>
      <c r="K38" s="44">
        <v>4</v>
      </c>
      <c r="L38" s="179"/>
      <c r="M38" s="139"/>
      <c r="N38" s="70" t="s">
        <v>68</v>
      </c>
      <c r="O38" s="191" t="s">
        <v>127</v>
      </c>
    </row>
    <row r="39" spans="1:17" ht="26.25" customHeight="1" thickBot="1" x14ac:dyDescent="0.3">
      <c r="A39" s="390" t="s">
        <v>197</v>
      </c>
      <c r="B39" s="391"/>
      <c r="C39" s="392"/>
      <c r="D39" s="208">
        <f t="shared" ref="D39:M39" si="14">SUM(D37:D38)</f>
        <v>9</v>
      </c>
      <c r="E39" s="213">
        <f t="shared" si="14"/>
        <v>270</v>
      </c>
      <c r="F39" s="144">
        <f t="shared" si="14"/>
        <v>80</v>
      </c>
      <c r="G39" s="54">
        <f t="shared" si="14"/>
        <v>24</v>
      </c>
      <c r="H39" s="54">
        <f t="shared" si="14"/>
        <v>30</v>
      </c>
      <c r="I39" s="54">
        <f t="shared" si="14"/>
        <v>26</v>
      </c>
      <c r="J39" s="54">
        <f t="shared" si="14"/>
        <v>190</v>
      </c>
      <c r="K39" s="55">
        <f t="shared" si="14"/>
        <v>9</v>
      </c>
      <c r="L39" s="55">
        <f t="shared" si="14"/>
        <v>0</v>
      </c>
      <c r="M39" s="55">
        <f t="shared" si="14"/>
        <v>0</v>
      </c>
      <c r="N39" s="9"/>
    </row>
    <row r="40" spans="1:17" ht="6" customHeight="1" x14ac:dyDescent="0.25">
      <c r="A40" s="29"/>
      <c r="B40" s="29"/>
      <c r="C40" s="313"/>
      <c r="D40" s="313"/>
      <c r="E40" s="313"/>
      <c r="F40" s="313"/>
      <c r="G40" s="313"/>
      <c r="H40" s="313"/>
      <c r="I40" s="313"/>
      <c r="J40" s="313"/>
      <c r="K40" s="313"/>
      <c r="L40" s="313"/>
      <c r="M40" s="313"/>
      <c r="N40" s="9"/>
    </row>
    <row r="41" spans="1:17" ht="18.75" customHeight="1" thickBot="1" x14ac:dyDescent="0.3">
      <c r="A41" s="26"/>
      <c r="B41" s="26"/>
      <c r="C41" s="32" t="s">
        <v>196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8"/>
      <c r="O41" s="27"/>
    </row>
    <row r="42" spans="1:17" s="149" customFormat="1" ht="29.25" customHeight="1" x14ac:dyDescent="0.25">
      <c r="A42" s="150" t="s">
        <v>201</v>
      </c>
      <c r="B42" s="150"/>
      <c r="C42" s="151" t="s">
        <v>192</v>
      </c>
      <c r="D42" s="207">
        <v>5</v>
      </c>
      <c r="E42" s="212">
        <f t="shared" ref="E42" si="15">D42*30</f>
        <v>150</v>
      </c>
      <c r="F42" s="210">
        <f t="shared" ref="F42" si="16">SUM(G42:I42)</f>
        <v>40</v>
      </c>
      <c r="G42" s="159">
        <v>16</v>
      </c>
      <c r="H42" s="159">
        <v>16</v>
      </c>
      <c r="I42" s="159">
        <v>8</v>
      </c>
      <c r="J42" s="160">
        <f>E42-F42</f>
        <v>110</v>
      </c>
      <c r="K42" s="161">
        <v>5</v>
      </c>
      <c r="L42" s="162"/>
      <c r="M42" s="181"/>
      <c r="N42" s="184" t="s">
        <v>66</v>
      </c>
      <c r="O42" s="182" t="s">
        <v>127</v>
      </c>
    </row>
    <row r="43" spans="1:17" s="149" customFormat="1" ht="27.75" customHeight="1" thickBot="1" x14ac:dyDescent="0.3">
      <c r="A43" s="157" t="s">
        <v>202</v>
      </c>
      <c r="B43" s="157"/>
      <c r="C43" s="158" t="s">
        <v>204</v>
      </c>
      <c r="D43" s="207">
        <v>4</v>
      </c>
      <c r="E43" s="212">
        <f>D43*30</f>
        <v>120</v>
      </c>
      <c r="F43" s="210">
        <f>SUM(G43:I43)</f>
        <v>40</v>
      </c>
      <c r="G43" s="178">
        <v>10</v>
      </c>
      <c r="H43" s="178">
        <v>30</v>
      </c>
      <c r="I43" s="178"/>
      <c r="J43" s="160">
        <f>E43-F43</f>
        <v>80</v>
      </c>
      <c r="K43" s="161">
        <v>4</v>
      </c>
      <c r="L43" s="162"/>
      <c r="M43" s="181"/>
      <c r="N43" s="185" t="s">
        <v>68</v>
      </c>
      <c r="O43" s="183" t="s">
        <v>127</v>
      </c>
    </row>
    <row r="44" spans="1:17" ht="26.25" customHeight="1" thickBot="1" x14ac:dyDescent="0.3">
      <c r="A44" s="390" t="s">
        <v>197</v>
      </c>
      <c r="B44" s="391"/>
      <c r="C44" s="392"/>
      <c r="D44" s="208">
        <f t="shared" ref="D44:M44" si="17">SUM(D42:D43)</f>
        <v>9</v>
      </c>
      <c r="E44" s="213">
        <f t="shared" si="17"/>
        <v>270</v>
      </c>
      <c r="F44" s="144">
        <f t="shared" si="17"/>
        <v>80</v>
      </c>
      <c r="G44" s="54">
        <f t="shared" si="17"/>
        <v>26</v>
      </c>
      <c r="H44" s="54">
        <f t="shared" si="17"/>
        <v>46</v>
      </c>
      <c r="I44" s="54">
        <f t="shared" si="17"/>
        <v>8</v>
      </c>
      <c r="J44" s="54">
        <f t="shared" si="17"/>
        <v>190</v>
      </c>
      <c r="K44" s="55">
        <f t="shared" si="17"/>
        <v>9</v>
      </c>
      <c r="L44" s="55">
        <f t="shared" si="17"/>
        <v>0</v>
      </c>
      <c r="M44" s="55">
        <f t="shared" si="17"/>
        <v>0</v>
      </c>
      <c r="N44" s="9"/>
    </row>
    <row r="45" spans="1:17" ht="4.5" customHeight="1" x14ac:dyDescent="0.25">
      <c r="A45" s="29"/>
      <c r="B45" s="29"/>
      <c r="C45" s="313"/>
      <c r="D45" s="313"/>
      <c r="E45" s="313"/>
      <c r="F45" s="313"/>
      <c r="G45" s="313"/>
      <c r="H45" s="313"/>
      <c r="I45" s="313"/>
      <c r="J45" s="313"/>
      <c r="K45" s="313"/>
      <c r="L45" s="313"/>
      <c r="M45" s="313"/>
      <c r="N45" s="9"/>
    </row>
    <row r="46" spans="1:17" ht="4.5" customHeight="1" x14ac:dyDescent="0.25">
      <c r="A46" s="355"/>
      <c r="B46" s="355"/>
      <c r="C46" s="355"/>
      <c r="D46" s="355"/>
      <c r="E46" s="355"/>
      <c r="F46" s="355"/>
      <c r="G46" s="355"/>
      <c r="H46" s="355"/>
      <c r="I46" s="355"/>
      <c r="J46" s="355"/>
      <c r="K46" s="355"/>
      <c r="L46" s="355"/>
      <c r="M46" s="355"/>
      <c r="N46" s="355"/>
      <c r="O46" s="255"/>
      <c r="P46" s="255"/>
    </row>
    <row r="47" spans="1:17" s="27" customFormat="1" ht="22.5" customHeight="1" thickBot="1" x14ac:dyDescent="0.3">
      <c r="A47" s="26"/>
      <c r="B47" s="26"/>
      <c r="C47" s="32" t="s">
        <v>183</v>
      </c>
      <c r="N47" s="28"/>
      <c r="P47" s="114"/>
      <c r="Q47" s="114"/>
    </row>
    <row r="48" spans="1:17" ht="15.75" customHeight="1" x14ac:dyDescent="0.25">
      <c r="A48" s="194" t="s">
        <v>87</v>
      </c>
      <c r="B48" s="194"/>
      <c r="C48" s="192" t="s">
        <v>98</v>
      </c>
      <c r="D48" s="197">
        <v>4</v>
      </c>
      <c r="E48" s="202">
        <f>D48*30</f>
        <v>120</v>
      </c>
      <c r="F48" s="200">
        <f t="shared" ref="F48" si="18">SUM(G48:I48)</f>
        <v>40</v>
      </c>
      <c r="G48" s="35">
        <v>8</v>
      </c>
      <c r="H48" s="35">
        <v>16</v>
      </c>
      <c r="I48" s="35">
        <v>16</v>
      </c>
      <c r="J48" s="141">
        <f>E48-F48</f>
        <v>80</v>
      </c>
      <c r="K48" s="37">
        <v>4</v>
      </c>
      <c r="L48" s="38"/>
      <c r="M48" s="138"/>
      <c r="N48" s="69" t="s">
        <v>68</v>
      </c>
      <c r="O48" s="190" t="s">
        <v>95</v>
      </c>
    </row>
    <row r="49" spans="1:21" ht="15.75" customHeight="1" x14ac:dyDescent="0.25">
      <c r="A49" s="195" t="s">
        <v>128</v>
      </c>
      <c r="B49" s="195"/>
      <c r="C49" s="193" t="s">
        <v>166</v>
      </c>
      <c r="D49" s="198">
        <v>1</v>
      </c>
      <c r="E49" s="203">
        <f>D49*30</f>
        <v>30</v>
      </c>
      <c r="F49" s="177"/>
      <c r="G49" s="178"/>
      <c r="H49" s="178"/>
      <c r="I49" s="178"/>
      <c r="J49" s="176">
        <f>E49-F49</f>
        <v>30</v>
      </c>
      <c r="K49" s="44">
        <v>1</v>
      </c>
      <c r="L49" s="179"/>
      <c r="M49" s="139"/>
      <c r="N49" s="70" t="s">
        <v>70</v>
      </c>
      <c r="O49" s="191" t="s">
        <v>94</v>
      </c>
    </row>
    <row r="50" spans="1:21" ht="15.75" customHeight="1" x14ac:dyDescent="0.25">
      <c r="A50" s="195" t="s">
        <v>88</v>
      </c>
      <c r="B50" s="195"/>
      <c r="C50" s="193" t="s">
        <v>85</v>
      </c>
      <c r="D50" s="198">
        <v>4</v>
      </c>
      <c r="E50" s="203">
        <f>D50*30</f>
        <v>120</v>
      </c>
      <c r="F50" s="177">
        <f t="shared" ref="F50" si="19">SUM(G50:I50)</f>
        <v>40</v>
      </c>
      <c r="G50" s="178">
        <v>8</v>
      </c>
      <c r="H50" s="178">
        <v>16</v>
      </c>
      <c r="I50" s="178">
        <v>16</v>
      </c>
      <c r="J50" s="176">
        <f>E50-F50</f>
        <v>80</v>
      </c>
      <c r="K50" s="44"/>
      <c r="L50" s="179">
        <v>4</v>
      </c>
      <c r="M50" s="139"/>
      <c r="N50" s="70" t="s">
        <v>68</v>
      </c>
      <c r="O50" s="191" t="s">
        <v>94</v>
      </c>
    </row>
    <row r="51" spans="1:21" ht="15.75" customHeight="1" x14ac:dyDescent="0.25">
      <c r="A51" s="195" t="s">
        <v>89</v>
      </c>
      <c r="B51" s="195"/>
      <c r="C51" s="193" t="s">
        <v>92</v>
      </c>
      <c r="D51" s="198">
        <v>5</v>
      </c>
      <c r="E51" s="203">
        <f>D51*30</f>
        <v>150</v>
      </c>
      <c r="F51" s="177">
        <f t="shared" ref="F51:F52" si="20">SUM(G51:I51)</f>
        <v>40</v>
      </c>
      <c r="G51" s="178">
        <v>8</v>
      </c>
      <c r="H51" s="178">
        <v>16</v>
      </c>
      <c r="I51" s="178">
        <v>16</v>
      </c>
      <c r="J51" s="176">
        <f t="shared" ref="J51:J52" si="21">E51-F51</f>
        <v>110</v>
      </c>
      <c r="K51" s="44">
        <v>5</v>
      </c>
      <c r="L51" s="179"/>
      <c r="M51" s="139"/>
      <c r="N51" s="70" t="s">
        <v>66</v>
      </c>
      <c r="O51" s="111" t="s">
        <v>93</v>
      </c>
      <c r="P51" s="278" t="s">
        <v>170</v>
      </c>
      <c r="Q51" s="279"/>
      <c r="R51" s="279"/>
      <c r="S51" s="279"/>
      <c r="T51" s="279"/>
      <c r="U51" s="279"/>
    </row>
    <row r="52" spans="1:21" ht="15" customHeight="1" thickBot="1" x14ac:dyDescent="0.3">
      <c r="A52" s="271" t="s">
        <v>90</v>
      </c>
      <c r="B52" s="271"/>
      <c r="C52" s="272" t="s">
        <v>91</v>
      </c>
      <c r="D52" s="199">
        <v>4</v>
      </c>
      <c r="E52" s="204">
        <f>D52*30</f>
        <v>120</v>
      </c>
      <c r="F52" s="273">
        <f t="shared" si="20"/>
        <v>40</v>
      </c>
      <c r="G52" s="186">
        <v>16</v>
      </c>
      <c r="H52" s="186"/>
      <c r="I52" s="186">
        <v>24</v>
      </c>
      <c r="J52" s="274">
        <f t="shared" si="21"/>
        <v>80</v>
      </c>
      <c r="K52" s="187"/>
      <c r="L52" s="188">
        <v>4</v>
      </c>
      <c r="M52" s="189"/>
      <c r="N52" s="70" t="s">
        <v>68</v>
      </c>
      <c r="O52" s="267" t="s">
        <v>95</v>
      </c>
    </row>
    <row r="53" spans="1:21" ht="26.25" customHeight="1" thickBot="1" x14ac:dyDescent="0.3">
      <c r="A53" s="390" t="s">
        <v>187</v>
      </c>
      <c r="B53" s="391"/>
      <c r="C53" s="392"/>
      <c r="D53" s="275">
        <f t="shared" ref="D53:L53" si="22">SUM(D48:D52)</f>
        <v>18</v>
      </c>
      <c r="E53" s="213">
        <f t="shared" si="22"/>
        <v>540</v>
      </c>
      <c r="F53" s="144">
        <f t="shared" si="22"/>
        <v>160</v>
      </c>
      <c r="G53" s="54">
        <f t="shared" si="22"/>
        <v>40</v>
      </c>
      <c r="H53" s="54">
        <f t="shared" si="22"/>
        <v>48</v>
      </c>
      <c r="I53" s="54">
        <f t="shared" si="22"/>
        <v>72</v>
      </c>
      <c r="J53" s="54">
        <f t="shared" si="22"/>
        <v>380</v>
      </c>
      <c r="K53" s="55">
        <f t="shared" si="22"/>
        <v>10</v>
      </c>
      <c r="L53" s="55">
        <f t="shared" si="22"/>
        <v>8</v>
      </c>
      <c r="M53" s="56">
        <f>SUM(M51:M52)</f>
        <v>0</v>
      </c>
      <c r="N53" s="9"/>
    </row>
    <row r="54" spans="1:21" ht="3" customHeight="1" x14ac:dyDescent="0.25">
      <c r="A54" s="29"/>
      <c r="B54" s="29"/>
      <c r="C54" s="29"/>
      <c r="D54" s="30"/>
      <c r="E54" s="30"/>
      <c r="F54" s="30"/>
      <c r="G54" s="30"/>
      <c r="H54" s="30"/>
      <c r="I54" s="30"/>
      <c r="J54" s="31"/>
      <c r="K54" s="31"/>
      <c r="L54" s="31"/>
      <c r="M54" s="31"/>
      <c r="O54" s="20"/>
      <c r="P54" s="113"/>
      <c r="Q54" s="113"/>
    </row>
    <row r="55" spans="1:21" s="27" customFormat="1" ht="22.5" customHeight="1" thickBot="1" x14ac:dyDescent="0.3">
      <c r="A55" s="26"/>
      <c r="B55" s="26"/>
      <c r="C55" s="32" t="s">
        <v>184</v>
      </c>
      <c r="N55" s="28"/>
      <c r="P55" s="114"/>
      <c r="Q55" s="114"/>
    </row>
    <row r="56" spans="1:21" ht="16.5" customHeight="1" x14ac:dyDescent="0.25">
      <c r="A56" s="194" t="s">
        <v>132</v>
      </c>
      <c r="B56" s="194"/>
      <c r="C56" s="214" t="s">
        <v>129</v>
      </c>
      <c r="D56" s="202">
        <v>4</v>
      </c>
      <c r="E56" s="202">
        <f>D56*30</f>
        <v>120</v>
      </c>
      <c r="F56" s="200">
        <f t="shared" ref="F56" si="23">SUM(G56:I56)</f>
        <v>40</v>
      </c>
      <c r="G56" s="35">
        <v>8</v>
      </c>
      <c r="H56" s="35">
        <v>16</v>
      </c>
      <c r="I56" s="35">
        <v>16</v>
      </c>
      <c r="J56" s="141">
        <f>E56-F56</f>
        <v>80</v>
      </c>
      <c r="K56" s="37">
        <v>4</v>
      </c>
      <c r="L56" s="38"/>
      <c r="M56" s="39"/>
      <c r="N56" s="217" t="s">
        <v>68</v>
      </c>
      <c r="O56" s="190" t="s">
        <v>95</v>
      </c>
    </row>
    <row r="57" spans="1:21" ht="16.5" customHeight="1" x14ac:dyDescent="0.25">
      <c r="A57" s="195" t="s">
        <v>133</v>
      </c>
      <c r="B57" s="195"/>
      <c r="C57" s="215" t="s">
        <v>162</v>
      </c>
      <c r="D57" s="203">
        <v>1</v>
      </c>
      <c r="E57" s="203">
        <f>D57*30</f>
        <v>30</v>
      </c>
      <c r="F57" s="177"/>
      <c r="G57" s="178"/>
      <c r="H57" s="178"/>
      <c r="I57" s="178"/>
      <c r="J57" s="176">
        <f>E57-F57</f>
        <v>30</v>
      </c>
      <c r="K57" s="44">
        <v>1</v>
      </c>
      <c r="L57" s="179"/>
      <c r="M57" s="45"/>
      <c r="N57" s="218" t="s">
        <v>70</v>
      </c>
      <c r="O57" s="191" t="s">
        <v>94</v>
      </c>
    </row>
    <row r="58" spans="1:21" ht="16.5" customHeight="1" x14ac:dyDescent="0.25">
      <c r="A58" s="195" t="s">
        <v>134</v>
      </c>
      <c r="B58" s="195"/>
      <c r="C58" s="215" t="s">
        <v>163</v>
      </c>
      <c r="D58" s="203">
        <v>4</v>
      </c>
      <c r="E58" s="203">
        <f>D58*30</f>
        <v>120</v>
      </c>
      <c r="F58" s="177">
        <f t="shared" ref="F58" si="24">SUM(G58:I58)</f>
        <v>40</v>
      </c>
      <c r="G58" s="178">
        <v>8</v>
      </c>
      <c r="H58" s="178">
        <v>16</v>
      </c>
      <c r="I58" s="178">
        <v>16</v>
      </c>
      <c r="J58" s="176">
        <f>E58-F58</f>
        <v>80</v>
      </c>
      <c r="K58" s="44"/>
      <c r="L58" s="179">
        <v>4</v>
      </c>
      <c r="M58" s="45"/>
      <c r="N58" s="218" t="s">
        <v>68</v>
      </c>
      <c r="O58" s="191" t="s">
        <v>94</v>
      </c>
    </row>
    <row r="59" spans="1:21" ht="16.5" customHeight="1" thickBot="1" x14ac:dyDescent="0.3">
      <c r="A59" s="195" t="s">
        <v>135</v>
      </c>
      <c r="B59" s="195"/>
      <c r="C59" s="215" t="s">
        <v>86</v>
      </c>
      <c r="D59" s="203">
        <v>5</v>
      </c>
      <c r="E59" s="203">
        <f>D59*30</f>
        <v>150</v>
      </c>
      <c r="F59" s="177">
        <f t="shared" ref="F59" si="25">SUM(G59:I59)</f>
        <v>40</v>
      </c>
      <c r="G59" s="178">
        <v>20</v>
      </c>
      <c r="H59" s="178"/>
      <c r="I59" s="178">
        <v>20</v>
      </c>
      <c r="J59" s="176">
        <f t="shared" ref="J59" si="26">E59-F59</f>
        <v>110</v>
      </c>
      <c r="K59" s="44">
        <v>5</v>
      </c>
      <c r="L59" s="179"/>
      <c r="M59" s="45"/>
      <c r="N59" s="218" t="s">
        <v>66</v>
      </c>
      <c r="O59" s="191" t="s">
        <v>94</v>
      </c>
      <c r="P59" s="216" t="s">
        <v>171</v>
      </c>
    </row>
    <row r="60" spans="1:21" ht="16.5" customHeight="1" thickBot="1" x14ac:dyDescent="0.3">
      <c r="A60" s="271" t="s">
        <v>136</v>
      </c>
      <c r="B60" s="271"/>
      <c r="C60" s="276" t="s">
        <v>164</v>
      </c>
      <c r="D60" s="204">
        <v>4</v>
      </c>
      <c r="E60" s="204">
        <f t="shared" ref="E60" si="27">D60*30</f>
        <v>120</v>
      </c>
      <c r="F60" s="273">
        <f>SUM(G60:I60)</f>
        <v>40</v>
      </c>
      <c r="G60" s="186">
        <v>14</v>
      </c>
      <c r="H60" s="186">
        <v>12</v>
      </c>
      <c r="I60" s="186">
        <v>14</v>
      </c>
      <c r="J60" s="274">
        <f>E60-F60</f>
        <v>80</v>
      </c>
      <c r="K60" s="187"/>
      <c r="L60" s="188">
        <v>4</v>
      </c>
      <c r="M60" s="277"/>
      <c r="N60" s="218" t="s">
        <v>68</v>
      </c>
      <c r="O60" s="111" t="s">
        <v>94</v>
      </c>
    </row>
    <row r="61" spans="1:21" ht="26.25" customHeight="1" thickBot="1" x14ac:dyDescent="0.3">
      <c r="A61" s="390" t="s">
        <v>187</v>
      </c>
      <c r="B61" s="391"/>
      <c r="C61" s="392"/>
      <c r="D61" s="213">
        <f t="shared" ref="D61:L61" si="28">SUM(D56:D60)</f>
        <v>18</v>
      </c>
      <c r="E61" s="213">
        <f t="shared" si="28"/>
        <v>540</v>
      </c>
      <c r="F61" s="213">
        <f t="shared" si="28"/>
        <v>160</v>
      </c>
      <c r="G61" s="213">
        <f t="shared" si="28"/>
        <v>50</v>
      </c>
      <c r="H61" s="213">
        <f t="shared" si="28"/>
        <v>44</v>
      </c>
      <c r="I61" s="213">
        <f t="shared" si="28"/>
        <v>66</v>
      </c>
      <c r="J61" s="213">
        <f t="shared" si="28"/>
        <v>380</v>
      </c>
      <c r="K61" s="56">
        <f t="shared" si="28"/>
        <v>10</v>
      </c>
      <c r="L61" s="56">
        <f t="shared" si="28"/>
        <v>8</v>
      </c>
      <c r="M61" s="56">
        <f>SUM(M59:M60)</f>
        <v>0</v>
      </c>
      <c r="N61" s="9"/>
    </row>
    <row r="62" spans="1:21" s="27" customFormat="1" ht="25.5" customHeight="1" x14ac:dyDescent="0.25">
      <c r="A62" s="26"/>
      <c r="B62" s="26"/>
      <c r="C62" s="32" t="s">
        <v>123</v>
      </c>
      <c r="N62" s="28"/>
      <c r="P62" s="9"/>
      <c r="Q62" s="9"/>
    </row>
    <row r="63" spans="1:21" s="27" customFormat="1" ht="15" customHeight="1" thickBot="1" x14ac:dyDescent="0.3">
      <c r="A63" s="26"/>
      <c r="B63" s="26"/>
      <c r="C63" s="137" t="s">
        <v>124</v>
      </c>
      <c r="N63" s="28"/>
      <c r="P63" s="9"/>
      <c r="Q63" s="9"/>
    </row>
    <row r="64" spans="1:21" ht="16.5" customHeight="1" x14ac:dyDescent="0.25">
      <c r="A64" s="143" t="s">
        <v>107</v>
      </c>
      <c r="B64" s="194"/>
      <c r="C64" s="268" t="s">
        <v>161</v>
      </c>
      <c r="D64" s="33">
        <v>5</v>
      </c>
      <c r="E64" s="34">
        <f t="shared" ref="E64" si="29">D64*30</f>
        <v>150</v>
      </c>
      <c r="F64" s="35">
        <f t="shared" ref="F64" si="30">SUM(G64:I64)</f>
        <v>40</v>
      </c>
      <c r="G64" s="35">
        <v>20</v>
      </c>
      <c r="H64" s="35"/>
      <c r="I64" s="35">
        <v>20</v>
      </c>
      <c r="J64" s="36">
        <f t="shared" ref="J64" si="31">E64-F64</f>
        <v>110</v>
      </c>
      <c r="K64" s="37">
        <v>5</v>
      </c>
      <c r="L64" s="38"/>
      <c r="M64" s="39"/>
      <c r="N64" s="217" t="s">
        <v>68</v>
      </c>
      <c r="O64" s="40"/>
    </row>
    <row r="65" spans="1:17" ht="16.5" customHeight="1" x14ac:dyDescent="0.25">
      <c r="A65" s="145" t="s">
        <v>108</v>
      </c>
      <c r="B65" s="195"/>
      <c r="C65" s="269" t="s">
        <v>161</v>
      </c>
      <c r="D65" s="41">
        <v>5</v>
      </c>
      <c r="E65" s="42">
        <f t="shared" ref="E65:E67" si="32">D65*30</f>
        <v>150</v>
      </c>
      <c r="F65" s="178">
        <f t="shared" ref="F65:F67" si="33">SUM(G65:I65)</f>
        <v>40</v>
      </c>
      <c r="G65" s="178">
        <v>20</v>
      </c>
      <c r="H65" s="178"/>
      <c r="I65" s="178">
        <v>20</v>
      </c>
      <c r="J65" s="43">
        <f t="shared" ref="J65:J67" si="34">E65-F65</f>
        <v>110</v>
      </c>
      <c r="K65" s="44">
        <v>5</v>
      </c>
      <c r="L65" s="179"/>
      <c r="M65" s="45"/>
      <c r="N65" s="218" t="s">
        <v>68</v>
      </c>
      <c r="O65" s="46"/>
    </row>
    <row r="66" spans="1:17" ht="16.5" customHeight="1" x14ac:dyDescent="0.25">
      <c r="A66" s="145" t="s">
        <v>109</v>
      </c>
      <c r="B66" s="195"/>
      <c r="C66" s="269" t="s">
        <v>161</v>
      </c>
      <c r="D66" s="41">
        <v>5</v>
      </c>
      <c r="E66" s="42">
        <f t="shared" si="32"/>
        <v>150</v>
      </c>
      <c r="F66" s="178">
        <f t="shared" si="33"/>
        <v>40</v>
      </c>
      <c r="G66" s="178">
        <v>20</v>
      </c>
      <c r="H66" s="178"/>
      <c r="I66" s="178">
        <v>20</v>
      </c>
      <c r="J66" s="43">
        <f t="shared" si="34"/>
        <v>110</v>
      </c>
      <c r="K66" s="44"/>
      <c r="L66" s="179">
        <v>5</v>
      </c>
      <c r="M66" s="45"/>
      <c r="N66" s="218" t="s">
        <v>68</v>
      </c>
      <c r="O66" s="46"/>
    </row>
    <row r="67" spans="1:17" ht="16.5" customHeight="1" thickBot="1" x14ac:dyDescent="0.3">
      <c r="A67" s="247" t="s">
        <v>110</v>
      </c>
      <c r="B67" s="248"/>
      <c r="C67" s="270" t="s">
        <v>161</v>
      </c>
      <c r="D67" s="57">
        <v>5</v>
      </c>
      <c r="E67" s="58">
        <f t="shared" si="32"/>
        <v>150</v>
      </c>
      <c r="F67" s="93">
        <f t="shared" si="33"/>
        <v>40</v>
      </c>
      <c r="G67" s="93">
        <v>20</v>
      </c>
      <c r="H67" s="93"/>
      <c r="I67" s="93">
        <v>20</v>
      </c>
      <c r="J67" s="94">
        <f t="shared" si="34"/>
        <v>110</v>
      </c>
      <c r="K67" s="59"/>
      <c r="L67" s="60">
        <v>5</v>
      </c>
      <c r="M67" s="61"/>
      <c r="N67" s="237" t="s">
        <v>68</v>
      </c>
      <c r="O67" s="95"/>
    </row>
    <row r="68" spans="1:17" ht="19.5" customHeight="1" thickBot="1" x14ac:dyDescent="0.3">
      <c r="A68" s="384" t="s">
        <v>69</v>
      </c>
      <c r="B68" s="385"/>
      <c r="C68" s="386"/>
      <c r="D68" s="57">
        <f t="shared" ref="D68:M68" si="35">SUM(D64:D67)</f>
        <v>20</v>
      </c>
      <c r="E68" s="58">
        <f t="shared" si="35"/>
        <v>600</v>
      </c>
      <c r="F68" s="58">
        <f t="shared" si="35"/>
        <v>160</v>
      </c>
      <c r="G68" s="58">
        <f t="shared" si="35"/>
        <v>80</v>
      </c>
      <c r="H68" s="58">
        <f t="shared" si="35"/>
        <v>0</v>
      </c>
      <c r="I68" s="58">
        <f t="shared" si="35"/>
        <v>80</v>
      </c>
      <c r="J68" s="58">
        <f t="shared" si="35"/>
        <v>440</v>
      </c>
      <c r="K68" s="59">
        <f t="shared" si="35"/>
        <v>10</v>
      </c>
      <c r="L68" s="60">
        <f t="shared" si="35"/>
        <v>10</v>
      </c>
      <c r="M68" s="61">
        <f t="shared" si="35"/>
        <v>0</v>
      </c>
      <c r="N68" s="9"/>
      <c r="P68" s="115"/>
      <c r="Q68" s="113"/>
    </row>
    <row r="69" spans="1:17" s="19" customFormat="1" ht="5.25" customHeight="1" thickBot="1" x14ac:dyDescent="0.3">
      <c r="A69" s="62"/>
      <c r="B69" s="62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P69" s="9"/>
      <c r="Q69" s="9"/>
    </row>
    <row r="70" spans="1:17" s="101" customFormat="1" ht="26.25" customHeight="1" thickBot="1" x14ac:dyDescent="0.35">
      <c r="A70" s="387" t="s">
        <v>71</v>
      </c>
      <c r="B70" s="388"/>
      <c r="C70" s="389"/>
      <c r="D70" s="96">
        <f t="shared" ref="D70:M70" si="36">D15+D53+D68</f>
        <v>57</v>
      </c>
      <c r="E70" s="97">
        <f t="shared" si="36"/>
        <v>1710</v>
      </c>
      <c r="F70" s="97">
        <f t="shared" si="36"/>
        <v>480</v>
      </c>
      <c r="G70" s="97">
        <f t="shared" si="36"/>
        <v>176</v>
      </c>
      <c r="H70" s="97">
        <f t="shared" si="36"/>
        <v>80</v>
      </c>
      <c r="I70" s="97">
        <f t="shared" si="36"/>
        <v>224</v>
      </c>
      <c r="J70" s="97">
        <f t="shared" si="36"/>
        <v>1230</v>
      </c>
      <c r="K70" s="98">
        <f t="shared" si="36"/>
        <v>29</v>
      </c>
      <c r="L70" s="99">
        <f t="shared" si="36"/>
        <v>28</v>
      </c>
      <c r="M70" s="100">
        <f t="shared" si="36"/>
        <v>0</v>
      </c>
      <c r="P70" s="9"/>
      <c r="Q70" s="9"/>
    </row>
    <row r="71" spans="1:17" ht="3.75" customHeight="1" x14ac:dyDescent="0.25">
      <c r="A71" s="29"/>
      <c r="B71" s="29"/>
      <c r="C71" s="29"/>
      <c r="D71" s="30"/>
      <c r="E71" s="30"/>
      <c r="F71" s="30"/>
      <c r="G71" s="30"/>
      <c r="H71" s="30"/>
      <c r="I71" s="30"/>
      <c r="J71" s="31"/>
      <c r="K71" s="31"/>
      <c r="L71" s="31"/>
      <c r="M71" s="31"/>
      <c r="O71" s="20"/>
    </row>
    <row r="72" spans="1:17" s="27" customFormat="1" ht="30" customHeight="1" thickBot="1" x14ac:dyDescent="0.3">
      <c r="A72" s="26"/>
      <c r="B72" s="26"/>
      <c r="C72" s="383" t="s">
        <v>122</v>
      </c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113"/>
      <c r="Q72" s="113"/>
    </row>
    <row r="73" spans="1:17" ht="16.5" customHeight="1" thickBot="1" x14ac:dyDescent="0.3">
      <c r="A73" s="194" t="s">
        <v>111</v>
      </c>
      <c r="B73" s="194"/>
      <c r="C73" s="238" t="s">
        <v>177</v>
      </c>
      <c r="D73" s="33">
        <v>1</v>
      </c>
      <c r="E73" s="34">
        <f t="shared" ref="E73:E74" si="37">D73*30</f>
        <v>30</v>
      </c>
      <c r="F73" s="35">
        <v>10</v>
      </c>
      <c r="G73" s="35">
        <v>2</v>
      </c>
      <c r="H73" s="35">
        <v>8</v>
      </c>
      <c r="I73" s="35"/>
      <c r="J73" s="36">
        <f>E73-F73</f>
        <v>20</v>
      </c>
      <c r="K73" s="106">
        <v>1</v>
      </c>
      <c r="L73" s="38"/>
      <c r="M73" s="39"/>
      <c r="N73" s="69" t="s">
        <v>72</v>
      </c>
      <c r="O73" s="110" t="s">
        <v>181</v>
      </c>
      <c r="P73" s="116"/>
      <c r="Q73" s="116"/>
    </row>
    <row r="74" spans="1:17" ht="16.5" customHeight="1" thickBot="1" x14ac:dyDescent="0.3">
      <c r="A74" s="240" t="s">
        <v>112</v>
      </c>
      <c r="B74" s="240"/>
      <c r="C74" s="239" t="s">
        <v>97</v>
      </c>
      <c r="D74" s="41">
        <v>1</v>
      </c>
      <c r="E74" s="42">
        <f t="shared" si="37"/>
        <v>30</v>
      </c>
      <c r="F74" s="178"/>
      <c r="G74" s="178"/>
      <c r="H74" s="178"/>
      <c r="I74" s="178"/>
      <c r="J74" s="43">
        <f t="shared" ref="J74" si="38">E74-F74</f>
        <v>30</v>
      </c>
      <c r="K74" s="107"/>
      <c r="L74" s="179">
        <v>1</v>
      </c>
      <c r="M74" s="120"/>
      <c r="N74" s="121" t="s">
        <v>72</v>
      </c>
      <c r="O74" s="110" t="s">
        <v>181</v>
      </c>
      <c r="P74" s="116"/>
      <c r="Q74" s="116"/>
    </row>
    <row r="75" spans="1:17" ht="16.5" customHeight="1" thickBot="1" x14ac:dyDescent="0.3">
      <c r="A75" s="195" t="s">
        <v>113</v>
      </c>
      <c r="B75" s="195"/>
      <c r="C75" s="215" t="s">
        <v>119</v>
      </c>
      <c r="D75" s="41">
        <v>3</v>
      </c>
      <c r="E75" s="42">
        <f t="shared" ref="E75:E76" si="39">D75*30</f>
        <v>90</v>
      </c>
      <c r="F75" s="178">
        <v>30</v>
      </c>
      <c r="G75" s="178"/>
      <c r="H75" s="178">
        <v>30</v>
      </c>
      <c r="I75" s="178"/>
      <c r="J75" s="43">
        <f>E75-F75</f>
        <v>60</v>
      </c>
      <c r="K75" s="107"/>
      <c r="L75" s="179"/>
      <c r="M75" s="45">
        <v>3</v>
      </c>
      <c r="N75" s="70" t="s">
        <v>72</v>
      </c>
      <c r="O75" s="110" t="s">
        <v>181</v>
      </c>
    </row>
    <row r="76" spans="1:17" ht="16.5" customHeight="1" thickBot="1" x14ac:dyDescent="0.3">
      <c r="A76" s="196" t="s">
        <v>114</v>
      </c>
      <c r="B76" s="196"/>
      <c r="C76" s="216" t="s">
        <v>44</v>
      </c>
      <c r="D76" s="47">
        <v>8</v>
      </c>
      <c r="E76" s="48">
        <f t="shared" si="39"/>
        <v>240</v>
      </c>
      <c r="F76" s="49"/>
      <c r="G76" s="49"/>
      <c r="H76" s="49"/>
      <c r="I76" s="49"/>
      <c r="J76" s="50">
        <f t="shared" ref="J76" si="40">E76-F76</f>
        <v>240</v>
      </c>
      <c r="K76" s="122"/>
      <c r="L76" s="51"/>
      <c r="M76" s="52">
        <v>8</v>
      </c>
      <c r="N76" s="71" t="s">
        <v>72</v>
      </c>
      <c r="O76" s="110" t="s">
        <v>181</v>
      </c>
    </row>
    <row r="77" spans="1:17" s="2" customFormat="1" ht="26.25" customHeight="1" thickBot="1" x14ac:dyDescent="0.35">
      <c r="A77" s="401" t="s">
        <v>73</v>
      </c>
      <c r="B77" s="402"/>
      <c r="C77" s="403"/>
      <c r="D77" s="64">
        <f t="shared" ref="D77:M77" si="41">SUM(D73:D76)</f>
        <v>13</v>
      </c>
      <c r="E77" s="65">
        <f t="shared" si="41"/>
        <v>390</v>
      </c>
      <c r="F77" s="65">
        <f t="shared" si="41"/>
        <v>40</v>
      </c>
      <c r="G77" s="65">
        <f t="shared" si="41"/>
        <v>2</v>
      </c>
      <c r="H77" s="65">
        <f t="shared" si="41"/>
        <v>38</v>
      </c>
      <c r="I77" s="65">
        <f t="shared" si="41"/>
        <v>0</v>
      </c>
      <c r="J77" s="65">
        <f t="shared" si="41"/>
        <v>350</v>
      </c>
      <c r="K77" s="66">
        <f t="shared" si="41"/>
        <v>1</v>
      </c>
      <c r="L77" s="67">
        <f t="shared" si="41"/>
        <v>1</v>
      </c>
      <c r="M77" s="68">
        <f t="shared" si="41"/>
        <v>11</v>
      </c>
      <c r="O77" s="112"/>
      <c r="P77" s="9"/>
      <c r="Q77" s="9"/>
    </row>
    <row r="78" spans="1:17" s="2" customFormat="1" ht="26.25" customHeight="1" thickBot="1" x14ac:dyDescent="0.35">
      <c r="A78" s="415" t="s">
        <v>178</v>
      </c>
      <c r="B78" s="415"/>
      <c r="C78" s="415"/>
      <c r="D78" s="415"/>
      <c r="E78" s="415"/>
      <c r="F78" s="415"/>
      <c r="G78" s="415"/>
      <c r="H78" s="415"/>
      <c r="I78" s="415"/>
      <c r="J78" s="415"/>
      <c r="K78" s="415"/>
      <c r="L78" s="415"/>
      <c r="M78" s="415"/>
      <c r="N78" s="415"/>
      <c r="P78" s="9"/>
      <c r="Q78" s="9"/>
    </row>
    <row r="79" spans="1:17" s="2" customFormat="1" ht="26.25" customHeight="1" thickBot="1" x14ac:dyDescent="0.35">
      <c r="A79" s="256" t="s">
        <v>115</v>
      </c>
      <c r="B79" s="256"/>
      <c r="C79" s="257" t="s">
        <v>179</v>
      </c>
      <c r="D79" s="258">
        <v>1</v>
      </c>
      <c r="E79" s="259">
        <f t="shared" ref="E79" si="42">D79*30</f>
        <v>30</v>
      </c>
      <c r="F79" s="260">
        <f t="shared" ref="F79" si="43">SUM(G79:I79)</f>
        <v>0</v>
      </c>
      <c r="G79" s="261"/>
      <c r="H79" s="261"/>
      <c r="I79" s="261"/>
      <c r="J79" s="262">
        <f t="shared" ref="J79" si="44">E79-F79</f>
        <v>30</v>
      </c>
      <c r="K79" s="263"/>
      <c r="L79" s="264">
        <v>1</v>
      </c>
      <c r="M79" s="265"/>
      <c r="N79" s="266" t="s">
        <v>70</v>
      </c>
      <c r="O79" s="110" t="s">
        <v>181</v>
      </c>
      <c r="P79" s="9"/>
      <c r="Q79" s="9"/>
    </row>
    <row r="80" spans="1:17" s="2" customFormat="1" ht="26.25" customHeight="1" thickBot="1" x14ac:dyDescent="0.35">
      <c r="A80" s="416" t="s">
        <v>180</v>
      </c>
      <c r="B80" s="417"/>
      <c r="C80" s="418"/>
      <c r="D80" s="123">
        <f>SUM(D79)</f>
        <v>1</v>
      </c>
      <c r="E80" s="123">
        <f t="shared" ref="E80:M80" si="45">SUM(E79)</f>
        <v>30</v>
      </c>
      <c r="F80" s="123">
        <f t="shared" si="45"/>
        <v>0</v>
      </c>
      <c r="G80" s="123">
        <f t="shared" si="45"/>
        <v>0</v>
      </c>
      <c r="H80" s="123">
        <f t="shared" si="45"/>
        <v>0</v>
      </c>
      <c r="I80" s="123">
        <f t="shared" si="45"/>
        <v>0</v>
      </c>
      <c r="J80" s="123">
        <f t="shared" si="45"/>
        <v>30</v>
      </c>
      <c r="K80" s="123">
        <f t="shared" si="45"/>
        <v>0</v>
      </c>
      <c r="L80" s="123">
        <f t="shared" si="45"/>
        <v>1</v>
      </c>
      <c r="M80" s="123">
        <f t="shared" si="45"/>
        <v>0</v>
      </c>
      <c r="P80" s="9"/>
      <c r="Q80" s="9"/>
    </row>
    <row r="81" spans="1:17" s="2" customFormat="1" ht="26.25" customHeight="1" thickBot="1" x14ac:dyDescent="0.35">
      <c r="A81" s="415" t="s">
        <v>32</v>
      </c>
      <c r="B81" s="415"/>
      <c r="C81" s="415"/>
      <c r="D81" s="415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9"/>
      <c r="Q81" s="9"/>
    </row>
    <row r="82" spans="1:17" ht="18" customHeight="1" thickBot="1" x14ac:dyDescent="0.3">
      <c r="A82" s="242" t="s">
        <v>120</v>
      </c>
      <c r="B82" s="242"/>
      <c r="C82" s="241" t="s">
        <v>74</v>
      </c>
      <c r="D82" s="53">
        <v>19</v>
      </c>
      <c r="E82" s="54">
        <f t="shared" ref="E82" si="46">D82*30</f>
        <v>570</v>
      </c>
      <c r="F82" s="102">
        <f t="shared" ref="F82" si="47">SUM(G82:I82)</f>
        <v>0</v>
      </c>
      <c r="G82" s="103"/>
      <c r="H82" s="103"/>
      <c r="I82" s="103"/>
      <c r="J82" s="104">
        <f t="shared" ref="J82" si="48">E82-F82</f>
        <v>570</v>
      </c>
      <c r="K82" s="105"/>
      <c r="L82" s="55"/>
      <c r="M82" s="56">
        <v>19</v>
      </c>
      <c r="N82" s="243" t="s">
        <v>74</v>
      </c>
      <c r="O82" s="110" t="s">
        <v>181</v>
      </c>
      <c r="P82" s="117"/>
    </row>
    <row r="83" spans="1:17" s="2" customFormat="1" ht="18.75" customHeight="1" thickBot="1" x14ac:dyDescent="0.35">
      <c r="A83" s="401" t="s">
        <v>75</v>
      </c>
      <c r="B83" s="402"/>
      <c r="C83" s="403"/>
      <c r="D83" s="64">
        <f t="shared" ref="D83:M83" si="49">SUM(D82:D82)</f>
        <v>19</v>
      </c>
      <c r="E83" s="65">
        <f t="shared" si="49"/>
        <v>570</v>
      </c>
      <c r="F83" s="65">
        <f t="shared" si="49"/>
        <v>0</v>
      </c>
      <c r="G83" s="65">
        <f t="shared" si="49"/>
        <v>0</v>
      </c>
      <c r="H83" s="65">
        <f t="shared" si="49"/>
        <v>0</v>
      </c>
      <c r="I83" s="65">
        <f t="shared" si="49"/>
        <v>0</v>
      </c>
      <c r="J83" s="65">
        <f t="shared" si="49"/>
        <v>570</v>
      </c>
      <c r="K83" s="66">
        <f t="shared" si="49"/>
        <v>0</v>
      </c>
      <c r="L83" s="67">
        <f t="shared" si="49"/>
        <v>0</v>
      </c>
      <c r="M83" s="68">
        <f t="shared" si="49"/>
        <v>19</v>
      </c>
      <c r="O83" s="112"/>
      <c r="P83" s="117"/>
      <c r="Q83" s="9"/>
    </row>
    <row r="84" spans="1:17" s="72" customFormat="1" ht="5.25" customHeight="1" thickBot="1" x14ac:dyDescent="0.3">
      <c r="C84" s="73"/>
      <c r="N84" s="20"/>
      <c r="O84" s="9"/>
      <c r="P84" s="9"/>
      <c r="Q84" s="9"/>
    </row>
    <row r="85" spans="1:17" s="75" customFormat="1" ht="20.25" customHeight="1" thickBot="1" x14ac:dyDescent="0.3">
      <c r="A85" s="404" t="s">
        <v>76</v>
      </c>
      <c r="B85" s="405"/>
      <c r="C85" s="406"/>
      <c r="D85" s="74">
        <f t="shared" ref="D85:M85" si="50">D70+D77+D83+D80</f>
        <v>90</v>
      </c>
      <c r="E85" s="74">
        <f t="shared" si="50"/>
        <v>2700</v>
      </c>
      <c r="F85" s="74">
        <f t="shared" si="50"/>
        <v>520</v>
      </c>
      <c r="G85" s="74">
        <f t="shared" si="50"/>
        <v>178</v>
      </c>
      <c r="H85" s="74">
        <f t="shared" si="50"/>
        <v>118</v>
      </c>
      <c r="I85" s="74">
        <f t="shared" si="50"/>
        <v>224</v>
      </c>
      <c r="J85" s="74">
        <f t="shared" si="50"/>
        <v>2180</v>
      </c>
      <c r="K85" s="74">
        <f t="shared" si="50"/>
        <v>30</v>
      </c>
      <c r="L85" s="74">
        <f t="shared" si="50"/>
        <v>30</v>
      </c>
      <c r="M85" s="74">
        <f t="shared" si="50"/>
        <v>30</v>
      </c>
      <c r="N85" s="20"/>
      <c r="O85" s="9"/>
      <c r="P85" s="9"/>
      <c r="Q85" s="9"/>
    </row>
    <row r="86" spans="1:17" s="72" customFormat="1" ht="15.75" customHeight="1" x14ac:dyDescent="0.25">
      <c r="A86" s="407" t="s">
        <v>77</v>
      </c>
      <c r="B86" s="408"/>
      <c r="C86" s="409"/>
      <c r="D86" s="409"/>
      <c r="E86" s="409"/>
      <c r="F86" s="409"/>
      <c r="G86" s="409"/>
      <c r="H86" s="409"/>
      <c r="I86" s="409"/>
      <c r="J86" s="410"/>
      <c r="K86" s="76">
        <v>15</v>
      </c>
      <c r="L86" s="77">
        <v>15</v>
      </c>
      <c r="M86" s="78"/>
      <c r="N86" s="20"/>
      <c r="O86" s="9"/>
      <c r="P86" s="9"/>
      <c r="Q86" s="9"/>
    </row>
    <row r="87" spans="1:17" s="19" customFormat="1" ht="15.75" customHeight="1" x14ac:dyDescent="0.25">
      <c r="A87" s="411" t="s">
        <v>78</v>
      </c>
      <c r="B87" s="412"/>
      <c r="C87" s="413"/>
      <c r="D87" s="413"/>
      <c r="E87" s="413"/>
      <c r="F87" s="413"/>
      <c r="G87" s="413"/>
      <c r="H87" s="413"/>
      <c r="I87" s="413"/>
      <c r="J87" s="414"/>
      <c r="K87" s="79">
        <v>2</v>
      </c>
      <c r="L87" s="80">
        <v>2</v>
      </c>
      <c r="M87" s="81"/>
      <c r="N87" s="20"/>
      <c r="O87" s="9"/>
      <c r="P87" s="9"/>
      <c r="Q87" s="9"/>
    </row>
    <row r="88" spans="1:17" ht="15.75" customHeight="1" x14ac:dyDescent="0.25">
      <c r="A88" s="411" t="s">
        <v>79</v>
      </c>
      <c r="B88" s="412"/>
      <c r="C88" s="413"/>
      <c r="D88" s="413"/>
      <c r="E88" s="413"/>
      <c r="F88" s="413"/>
      <c r="G88" s="413"/>
      <c r="H88" s="413"/>
      <c r="I88" s="413"/>
      <c r="J88" s="414"/>
      <c r="K88" s="79">
        <v>4</v>
      </c>
      <c r="L88" s="80">
        <v>4</v>
      </c>
      <c r="M88" s="81"/>
    </row>
    <row r="89" spans="1:17" ht="15.75" customHeight="1" x14ac:dyDescent="0.25">
      <c r="A89" s="411" t="s">
        <v>80</v>
      </c>
      <c r="B89" s="412"/>
      <c r="C89" s="413"/>
      <c r="D89" s="413"/>
      <c r="E89" s="413"/>
      <c r="F89" s="413"/>
      <c r="G89" s="413"/>
      <c r="H89" s="413"/>
      <c r="I89" s="413"/>
      <c r="J89" s="414"/>
      <c r="K89" s="79">
        <v>1</v>
      </c>
      <c r="L89" s="80">
        <v>1</v>
      </c>
      <c r="M89" s="81"/>
      <c r="Q89" s="118"/>
    </row>
    <row r="90" spans="1:17" ht="15.75" customHeight="1" thickBot="1" x14ac:dyDescent="0.3">
      <c r="A90" s="397" t="s">
        <v>81</v>
      </c>
      <c r="B90" s="398"/>
      <c r="C90" s="399"/>
      <c r="D90" s="399"/>
      <c r="E90" s="399"/>
      <c r="F90" s="399"/>
      <c r="G90" s="399"/>
      <c r="H90" s="399"/>
      <c r="I90" s="399"/>
      <c r="J90" s="400"/>
      <c r="K90" s="82">
        <v>1</v>
      </c>
      <c r="L90" s="83">
        <v>1</v>
      </c>
      <c r="M90" s="84">
        <v>2</v>
      </c>
      <c r="P90" s="116"/>
      <c r="Q90" s="116"/>
    </row>
    <row r="91" spans="1:17" ht="10.5" customHeight="1" x14ac:dyDescent="0.25">
      <c r="A91" s="135"/>
      <c r="B91" s="135"/>
      <c r="C91" s="135"/>
      <c r="D91" s="135"/>
      <c r="E91" s="135"/>
      <c r="F91" s="135"/>
      <c r="G91" s="135"/>
      <c r="H91" s="135"/>
      <c r="I91" s="135"/>
      <c r="J91" s="135"/>
      <c r="K91" s="136"/>
      <c r="L91" s="136"/>
      <c r="M91" s="136"/>
      <c r="P91" s="116"/>
      <c r="Q91" s="116"/>
    </row>
    <row r="92" spans="1:17" ht="9" customHeight="1" x14ac:dyDescent="0.25">
      <c r="A92" s="135"/>
      <c r="B92" s="135"/>
      <c r="C92" s="135"/>
      <c r="D92" s="135"/>
      <c r="E92" s="135"/>
      <c r="F92" s="135"/>
      <c r="G92" s="135"/>
      <c r="H92" s="135"/>
      <c r="I92" s="135"/>
      <c r="J92" s="135"/>
      <c r="K92" s="136"/>
      <c r="L92" s="136"/>
      <c r="M92" s="136"/>
      <c r="P92" s="116"/>
      <c r="Q92" s="116"/>
    </row>
    <row r="93" spans="1:17" ht="18" hidden="1" customHeight="1" x14ac:dyDescent="0.3">
      <c r="A93" s="130" t="s">
        <v>116</v>
      </c>
      <c r="B93" s="130"/>
      <c r="C93" s="131"/>
      <c r="D93" s="131"/>
      <c r="E93" s="131"/>
      <c r="F93" s="131"/>
      <c r="G93" s="132"/>
      <c r="H93" s="133"/>
      <c r="I93" s="131"/>
      <c r="J93" s="131"/>
      <c r="K93" s="134"/>
      <c r="L93" s="134"/>
      <c r="M93" s="134"/>
      <c r="N93" s="132"/>
      <c r="O93" s="132"/>
    </row>
    <row r="94" spans="1:17" ht="18" hidden="1" customHeight="1" x14ac:dyDescent="0.3">
      <c r="A94" s="130" t="s">
        <v>154</v>
      </c>
      <c r="B94" s="130"/>
      <c r="C94" s="131"/>
      <c r="D94" s="131"/>
      <c r="E94" s="131"/>
      <c r="F94" s="131"/>
      <c r="G94" s="133" t="s">
        <v>156</v>
      </c>
      <c r="H94" s="131"/>
      <c r="I94" s="131"/>
      <c r="J94" s="131"/>
      <c r="K94" s="134"/>
      <c r="L94" s="134"/>
      <c r="M94" s="134"/>
      <c r="N94" s="132"/>
      <c r="O94" s="132"/>
    </row>
    <row r="95" spans="1:17" ht="18" hidden="1" customHeight="1" x14ac:dyDescent="0.3">
      <c r="A95" s="130"/>
      <c r="B95" s="130"/>
      <c r="C95" s="131"/>
      <c r="D95" s="131"/>
      <c r="E95" s="131"/>
      <c r="F95" s="131"/>
      <c r="G95" s="133"/>
      <c r="H95" s="131"/>
      <c r="I95" s="131"/>
      <c r="J95" s="131"/>
      <c r="K95" s="134"/>
      <c r="L95" s="134"/>
      <c r="M95" s="134"/>
      <c r="N95" s="132"/>
      <c r="O95" s="132"/>
    </row>
    <row r="96" spans="1:17" ht="18" hidden="1" customHeight="1" x14ac:dyDescent="0.3">
      <c r="A96" s="130" t="s">
        <v>116</v>
      </c>
      <c r="B96" s="130"/>
      <c r="C96" s="131"/>
      <c r="D96" s="131"/>
      <c r="E96" s="131"/>
      <c r="F96" s="131"/>
      <c r="G96" s="132"/>
      <c r="H96" s="133"/>
      <c r="I96" s="131"/>
      <c r="J96" s="131"/>
      <c r="K96" s="134"/>
      <c r="L96" s="134"/>
      <c r="M96" s="134"/>
      <c r="N96" s="132"/>
      <c r="O96" s="132"/>
    </row>
    <row r="97" spans="1:19" ht="18" hidden="1" customHeight="1" x14ac:dyDescent="0.3">
      <c r="A97" s="130" t="s">
        <v>155</v>
      </c>
      <c r="B97" s="130"/>
      <c r="C97" s="131"/>
      <c r="D97" s="131"/>
      <c r="E97" s="131"/>
      <c r="F97" s="131"/>
      <c r="G97" s="133" t="s">
        <v>157</v>
      </c>
      <c r="H97" s="131"/>
      <c r="I97" s="131"/>
      <c r="J97" s="131"/>
      <c r="K97" s="134"/>
      <c r="L97" s="134"/>
      <c r="M97" s="134"/>
      <c r="N97" s="132"/>
      <c r="O97" s="132"/>
    </row>
    <row r="98" spans="1:19" ht="18" hidden="1" customHeight="1" x14ac:dyDescent="0.3">
      <c r="A98" s="130"/>
      <c r="B98" s="130"/>
      <c r="C98" s="131"/>
      <c r="D98" s="131"/>
      <c r="E98" s="131"/>
      <c r="F98" s="131"/>
      <c r="G98" s="133"/>
      <c r="H98" s="131"/>
      <c r="I98" s="131"/>
      <c r="J98" s="131"/>
      <c r="K98" s="134"/>
      <c r="L98" s="134"/>
      <c r="M98" s="134"/>
      <c r="N98" s="132"/>
      <c r="O98" s="132"/>
    </row>
    <row r="99" spans="1:19" ht="18" hidden="1" customHeight="1" x14ac:dyDescent="0.3">
      <c r="A99" s="130" t="s">
        <v>116</v>
      </c>
      <c r="B99" s="130"/>
      <c r="C99" s="131"/>
      <c r="D99" s="131"/>
      <c r="E99" s="131"/>
      <c r="F99" s="131"/>
      <c r="G99" s="132"/>
      <c r="H99" s="133"/>
      <c r="I99" s="131"/>
      <c r="J99" s="131"/>
      <c r="K99" s="134"/>
      <c r="L99" s="134"/>
      <c r="M99" s="134"/>
      <c r="N99" s="132"/>
      <c r="O99" s="132"/>
    </row>
    <row r="100" spans="1:19" ht="18" hidden="1" customHeight="1" x14ac:dyDescent="0.3">
      <c r="A100" s="130" t="s">
        <v>118</v>
      </c>
      <c r="B100" s="130"/>
      <c r="C100" s="131"/>
      <c r="D100" s="131"/>
      <c r="E100" s="131"/>
      <c r="F100" s="131"/>
      <c r="G100" s="133" t="s">
        <v>158</v>
      </c>
      <c r="H100" s="131"/>
      <c r="I100" s="131"/>
      <c r="J100" s="131"/>
      <c r="K100" s="134"/>
      <c r="L100" s="134"/>
      <c r="M100" s="134"/>
      <c r="N100" s="132"/>
      <c r="O100" s="132"/>
    </row>
    <row r="101" spans="1:19" ht="18" hidden="1" customHeight="1" x14ac:dyDescent="0.3">
      <c r="A101" s="130"/>
      <c r="B101" s="130"/>
      <c r="C101" s="131"/>
      <c r="D101" s="131"/>
      <c r="E101" s="131"/>
      <c r="F101" s="131"/>
      <c r="G101" s="133"/>
      <c r="H101" s="131"/>
      <c r="I101" s="131"/>
      <c r="J101" s="131"/>
      <c r="K101" s="134"/>
      <c r="L101" s="134"/>
      <c r="M101" s="134"/>
      <c r="N101" s="132"/>
      <c r="O101" s="132"/>
      <c r="Q101" s="119"/>
    </row>
    <row r="102" spans="1:19" ht="18" customHeight="1" x14ac:dyDescent="0.3">
      <c r="A102" s="130" t="s">
        <v>172</v>
      </c>
      <c r="B102" s="130"/>
      <c r="C102" s="131"/>
      <c r="D102" s="131"/>
      <c r="E102" s="131"/>
      <c r="F102" s="131"/>
      <c r="H102" s="132"/>
      <c r="I102" s="131"/>
      <c r="J102" s="133" t="s">
        <v>159</v>
      </c>
      <c r="K102" s="134"/>
      <c r="L102" s="134"/>
      <c r="M102" s="134"/>
      <c r="N102" s="132"/>
      <c r="O102" s="132"/>
      <c r="P102" s="116"/>
      <c r="Q102" s="116"/>
      <c r="R102" s="86"/>
      <c r="S102" s="86"/>
    </row>
    <row r="103" spans="1:19" ht="18" customHeight="1" x14ac:dyDescent="0.3">
      <c r="A103" s="130"/>
      <c r="B103" s="130"/>
      <c r="C103" s="131"/>
      <c r="D103" s="131"/>
      <c r="E103" s="131"/>
      <c r="F103" s="131"/>
      <c r="H103" s="131"/>
      <c r="I103" s="131"/>
      <c r="J103" s="133">
        <v>0</v>
      </c>
      <c r="K103" s="134"/>
      <c r="L103" s="134"/>
      <c r="M103" s="134"/>
      <c r="N103" s="132"/>
      <c r="O103" s="132"/>
    </row>
    <row r="104" spans="1:19" ht="18.75" customHeight="1" x14ac:dyDescent="0.3">
      <c r="A104" s="130" t="s">
        <v>83</v>
      </c>
      <c r="B104" s="130"/>
      <c r="C104" s="131"/>
      <c r="D104" s="131"/>
      <c r="E104" s="131"/>
      <c r="F104" s="131"/>
      <c r="H104" s="131"/>
      <c r="I104" s="131"/>
      <c r="J104" s="133"/>
      <c r="K104" s="134"/>
      <c r="L104" s="134"/>
      <c r="M104" s="134"/>
      <c r="N104" s="132"/>
      <c r="O104" s="132"/>
    </row>
    <row r="105" spans="1:19" s="86" customFormat="1" ht="18" customHeight="1" x14ac:dyDescent="0.3">
      <c r="A105" s="130" t="s">
        <v>117</v>
      </c>
      <c r="B105" s="130"/>
      <c r="C105" s="131"/>
      <c r="D105" s="131"/>
      <c r="E105" s="131"/>
      <c r="F105" s="131"/>
      <c r="H105" s="132"/>
      <c r="I105" s="131"/>
      <c r="J105" s="133" t="s">
        <v>168</v>
      </c>
      <c r="K105" s="134"/>
      <c r="L105" s="134"/>
      <c r="M105" s="134"/>
      <c r="N105" s="132"/>
      <c r="O105" s="132"/>
      <c r="P105" s="72"/>
      <c r="Q105" s="72"/>
      <c r="R105" s="9"/>
      <c r="S105" s="9"/>
    </row>
    <row r="106" spans="1:19" ht="17.25" customHeight="1" x14ac:dyDescent="0.3">
      <c r="A106" s="130"/>
      <c r="B106" s="130"/>
      <c r="C106" s="131"/>
      <c r="D106" s="131"/>
      <c r="E106" s="131"/>
      <c r="F106" s="131"/>
      <c r="H106" s="132"/>
      <c r="I106" s="131"/>
      <c r="J106" s="131"/>
      <c r="K106" s="134"/>
      <c r="L106" s="134"/>
      <c r="M106" s="134"/>
      <c r="N106" s="132"/>
      <c r="O106" s="132"/>
      <c r="P106" s="72"/>
      <c r="Q106" s="72"/>
    </row>
    <row r="107" spans="1:19" ht="20.25" x14ac:dyDescent="0.3">
      <c r="A107" s="130" t="s">
        <v>82</v>
      </c>
      <c r="B107" s="130"/>
      <c r="C107" s="131"/>
      <c r="D107" s="131"/>
      <c r="E107" s="131"/>
      <c r="F107" s="131"/>
      <c r="H107" s="132"/>
      <c r="I107" s="131"/>
      <c r="J107" s="133" t="s">
        <v>160</v>
      </c>
      <c r="K107" s="134"/>
      <c r="L107" s="134"/>
      <c r="M107" s="134"/>
      <c r="N107" s="132"/>
      <c r="O107" s="132"/>
      <c r="P107" s="72"/>
      <c r="Q107" s="72"/>
    </row>
    <row r="108" spans="1:19" ht="15.75" x14ac:dyDescent="0.25">
      <c r="A108" s="87"/>
      <c r="B108" s="87"/>
      <c r="C108" s="88"/>
      <c r="D108" s="89"/>
      <c r="E108" s="89"/>
      <c r="F108" s="89"/>
      <c r="G108" s="89"/>
      <c r="H108" s="89"/>
      <c r="I108" s="89"/>
      <c r="J108" s="89"/>
      <c r="K108" s="90"/>
      <c r="L108" s="90"/>
      <c r="N108" s="91"/>
      <c r="P108" s="72"/>
      <c r="Q108" s="72"/>
    </row>
    <row r="109" spans="1:19" x14ac:dyDescent="0.25">
      <c r="P109" s="19"/>
      <c r="Q109" s="19"/>
    </row>
    <row r="114" spans="16:17" ht="15.75" x14ac:dyDescent="0.25">
      <c r="P114" s="1"/>
      <c r="Q114" s="15"/>
    </row>
    <row r="115" spans="16:17" ht="15.75" x14ac:dyDescent="0.25">
      <c r="P115" s="1"/>
      <c r="Q115" s="8"/>
    </row>
    <row r="116" spans="16:17" ht="15.75" x14ac:dyDescent="0.25">
      <c r="P116" s="1"/>
      <c r="Q116" s="8"/>
    </row>
    <row r="117" spans="16:17" x14ac:dyDescent="0.25">
      <c r="Q117" s="19"/>
    </row>
    <row r="118" spans="16:17" x14ac:dyDescent="0.25">
      <c r="Q118" s="19"/>
    </row>
    <row r="119" spans="16:17" x14ac:dyDescent="0.25">
      <c r="Q119" s="19"/>
    </row>
    <row r="120" spans="16:17" ht="15.75" x14ac:dyDescent="0.25">
      <c r="P120" s="86"/>
      <c r="Q120" s="85"/>
    </row>
  </sheetData>
  <mergeCells count="47">
    <mergeCell ref="A44:C44"/>
    <mergeCell ref="C19:M19"/>
    <mergeCell ref="C35:M35"/>
    <mergeCell ref="P23:U23"/>
    <mergeCell ref="A90:J90"/>
    <mergeCell ref="A77:C77"/>
    <mergeCell ref="A83:C83"/>
    <mergeCell ref="A85:C85"/>
    <mergeCell ref="A86:J86"/>
    <mergeCell ref="A87:J87"/>
    <mergeCell ref="A88:J88"/>
    <mergeCell ref="A81:O81"/>
    <mergeCell ref="A78:N78"/>
    <mergeCell ref="A80:C80"/>
    <mergeCell ref="A89:J89"/>
    <mergeCell ref="C72:O72"/>
    <mergeCell ref="A68:C68"/>
    <mergeCell ref="A70:C70"/>
    <mergeCell ref="A53:C53"/>
    <mergeCell ref="K4:L4"/>
    <mergeCell ref="G5:I5"/>
    <mergeCell ref="K5:M5"/>
    <mergeCell ref="G6:G8"/>
    <mergeCell ref="H6:H8"/>
    <mergeCell ref="F5:F8"/>
    <mergeCell ref="A15:C15"/>
    <mergeCell ref="C9:O9"/>
    <mergeCell ref="A61:C61"/>
    <mergeCell ref="A26:C26"/>
    <mergeCell ref="A32:C32"/>
    <mergeCell ref="A17:N17"/>
    <mergeCell ref="A46:N46"/>
    <mergeCell ref="A1:O1"/>
    <mergeCell ref="A3:A8"/>
    <mergeCell ref="C3:C8"/>
    <mergeCell ref="D3:D8"/>
    <mergeCell ref="E3:J3"/>
    <mergeCell ref="K3:M3"/>
    <mergeCell ref="N3:N8"/>
    <mergeCell ref="O3:O8"/>
    <mergeCell ref="E4:E8"/>
    <mergeCell ref="F4:I4"/>
    <mergeCell ref="I6:I8"/>
    <mergeCell ref="K7:M7"/>
    <mergeCell ref="B3:B8"/>
    <mergeCell ref="J4:J8"/>
    <mergeCell ref="A39:C39"/>
  </mergeCells>
  <pageMargins left="0.57999999999999996" right="0.39370078740157483" top="0.55000000000000004" bottom="0.25" header="0.39370078740157483" footer="0"/>
  <pageSetup paperSize="9" scale="76" fitToHeight="0" orientation="landscape" verticalDpi="200" r:id="rId1"/>
  <rowBreaks count="2" manualBreakCount="2">
    <brk id="40" max="14" man="1"/>
    <brk id="70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титул</vt:lpstr>
      <vt:lpstr>навчальний план</vt:lpstr>
      <vt:lpstr>'навчальний план'!Заголовки_для_печати</vt:lpstr>
      <vt:lpstr>'навчальний план'!Область_печати</vt:lpstr>
      <vt:lpstr>титул!Область_печати</vt:lpstr>
    </vt:vector>
  </TitlesOfParts>
  <Company>Харьковский национальный экономический университет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Сергей</cp:lastModifiedBy>
  <cp:lastPrinted>2017-03-17T12:24:36Z</cp:lastPrinted>
  <dcterms:created xsi:type="dcterms:W3CDTF">2015-02-24T14:24:05Z</dcterms:created>
  <dcterms:modified xsi:type="dcterms:W3CDTF">2017-10-21T12:51:13Z</dcterms:modified>
</cp:coreProperties>
</file>